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_{6F5FAE48-1E8B-4DB1-8015-86AC4EBE87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1'!$A$1:$J$133</definedName>
    <definedName name="Print_Area" localSheetId="0">'Výkaz výměr 1'!$A$1:$J$138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J105" i="12" l="1"/>
  <c r="A105" i="12"/>
  <c r="J68" i="12"/>
  <c r="J46" i="12" l="1"/>
  <c r="J81" i="12" l="1"/>
  <c r="G108" i="12"/>
  <c r="J104" i="12"/>
  <c r="J30" i="12"/>
  <c r="J80" i="12"/>
  <c r="J85" i="12" l="1"/>
  <c r="J93" i="12"/>
  <c r="C119" i="12" l="1"/>
  <c r="J34" i="12"/>
  <c r="J35" i="12" s="1"/>
  <c r="H119" i="12" s="1"/>
  <c r="I119" i="12" l="1"/>
  <c r="J119" i="12" s="1"/>
  <c r="J63" i="12"/>
  <c r="J70" i="12"/>
  <c r="J48" i="12"/>
  <c r="J47" i="12"/>
  <c r="J42" i="12"/>
  <c r="J50" i="12"/>
  <c r="J24" i="12"/>
  <c r="J17" i="12"/>
  <c r="J13" i="12"/>
  <c r="J12" i="12"/>
  <c r="A8" i="12"/>
  <c r="A9" i="12" s="1"/>
  <c r="A10" i="12" s="1"/>
  <c r="A11" i="12" s="1"/>
  <c r="A12" i="12" s="1"/>
  <c r="A13" i="12" s="1"/>
  <c r="A89" i="12"/>
  <c r="A90" i="12" s="1"/>
  <c r="A91" i="12" s="1"/>
  <c r="A92" i="12" s="1"/>
  <c r="J89" i="12"/>
  <c r="A94" i="12" l="1"/>
  <c r="A95" i="12" s="1"/>
  <c r="A93" i="12"/>
  <c r="J91" i="12"/>
  <c r="J52" i="12"/>
  <c r="J51" i="12"/>
  <c r="J49" i="12"/>
  <c r="J44" i="12"/>
  <c r="J45" i="12"/>
  <c r="J43" i="12"/>
  <c r="J10" i="12" l="1"/>
  <c r="J62" i="12"/>
  <c r="C125" i="12" l="1"/>
  <c r="C124" i="12"/>
  <c r="C123" i="12"/>
  <c r="C122" i="12"/>
  <c r="C121" i="12"/>
  <c r="C120" i="12"/>
  <c r="C117" i="12"/>
  <c r="J107" i="12"/>
  <c r="J106" i="12"/>
  <c r="J103" i="12"/>
  <c r="J102" i="12"/>
  <c r="J101" i="12"/>
  <c r="J100" i="12"/>
  <c r="J99" i="12"/>
  <c r="A99" i="12"/>
  <c r="A100" i="12" s="1"/>
  <c r="A101" i="12" s="1"/>
  <c r="A102" i="12" s="1"/>
  <c r="A103" i="12" s="1"/>
  <c r="A104" i="12" s="1"/>
  <c r="A106" i="12" s="1"/>
  <c r="A107" i="12" s="1"/>
  <c r="J95" i="12"/>
  <c r="J94" i="12"/>
  <c r="J92" i="12"/>
  <c r="J90" i="12"/>
  <c r="J79" i="12"/>
  <c r="J78" i="12"/>
  <c r="J77" i="12"/>
  <c r="J73" i="12"/>
  <c r="J72" i="12"/>
  <c r="J71" i="12"/>
  <c r="J69" i="12"/>
  <c r="J67" i="12"/>
  <c r="J66" i="12"/>
  <c r="J65" i="12"/>
  <c r="J64" i="12"/>
  <c r="J61" i="12"/>
  <c r="J60" i="12"/>
  <c r="J59" i="12"/>
  <c r="J55" i="12"/>
  <c r="J54" i="12"/>
  <c r="J53" i="12"/>
  <c r="J41" i="12"/>
  <c r="J40" i="12"/>
  <c r="J39" i="12"/>
  <c r="J38" i="12"/>
  <c r="J29" i="12"/>
  <c r="J25" i="12"/>
  <c r="J23" i="12"/>
  <c r="J22" i="12"/>
  <c r="J20" i="12"/>
  <c r="J19" i="12"/>
  <c r="J18" i="12"/>
  <c r="J16" i="12"/>
  <c r="J15" i="12"/>
  <c r="J11" i="12"/>
  <c r="J9" i="12"/>
  <c r="J96" i="12" l="1"/>
  <c r="H124" i="12" s="1"/>
  <c r="I124" i="12" s="1"/>
  <c r="J124" i="12" s="1"/>
  <c r="J82" i="12"/>
  <c r="H122" i="12" s="1"/>
  <c r="I122" i="12" s="1"/>
  <c r="J122" i="12" s="1"/>
  <c r="J31" i="12"/>
  <c r="H118" i="12" s="1"/>
  <c r="I118" i="12" s="1"/>
  <c r="J86" i="12"/>
  <c r="H123" i="12" s="1"/>
  <c r="I123" i="12" s="1"/>
  <c r="J123" i="12" s="1"/>
  <c r="J74" i="12"/>
  <c r="H121" i="12" s="1"/>
  <c r="I121" i="12" s="1"/>
  <c r="J121" i="12" s="1"/>
  <c r="J56" i="12"/>
  <c r="H120" i="12" s="1"/>
  <c r="J108" i="12"/>
  <c r="J26" i="12"/>
  <c r="H117" i="12" s="1"/>
  <c r="J110" i="12" l="1"/>
  <c r="H125" i="12"/>
  <c r="I125" i="12" s="1"/>
  <c r="J125" i="12" s="1"/>
  <c r="J118" i="12"/>
  <c r="I120" i="12"/>
  <c r="J120" i="12" s="1"/>
  <c r="I117" i="12"/>
  <c r="H127" i="12" l="1"/>
  <c r="J129" i="12"/>
  <c r="J130" i="12" s="1"/>
  <c r="J131" i="12" s="1"/>
  <c r="I127" i="12"/>
  <c r="J117" i="12"/>
  <c r="J127" i="12" s="1"/>
</calcChain>
</file>

<file path=xl/sharedStrings.xml><?xml version="1.0" encoding="utf-8"?>
<sst xmlns="http://schemas.openxmlformats.org/spreadsheetml/2006/main" count="274" uniqueCount="134">
  <si>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</si>
  <si>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</si>
  <si>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</si>
  <si>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</si>
  <si>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</si>
  <si>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</si>
  <si>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</si>
  <si>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</si>
  <si>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</si>
  <si>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</si>
  <si>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</si>
  <si>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</si>
  <si>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</si>
  <si>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</si>
  <si>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</si>
  <si>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</si>
  <si>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</si>
  <si>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</si>
  <si>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</si>
  <si>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</si>
  <si>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</si>
  <si>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</si>
  <si>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</si>
  <si>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</si>
  <si>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</si>
  <si>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</si>
  <si>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</si>
  <si>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</si>
  <si>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</si>
  <si>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</si>
  <si>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dílčí mezisoučet - pol. 4.</t>
  </si>
  <si>
    <t>m.j.</t>
  </si>
  <si>
    <t>Likvidace vrtů hutněným záhozem</t>
  </si>
  <si>
    <t>prac.</t>
  </si>
  <si>
    <t>LABORATORNÍ PRÁCE</t>
  </si>
  <si>
    <t>Doprava vrtné a doprovodné techniky</t>
  </si>
  <si>
    <t>Rozbor vody - stanovení agresivity na beton a ocelové konstrukce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</si>
  <si>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</si>
  <si>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</si>
  <si>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</si>
  <si>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</si>
  <si>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</si>
  <si>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</si>
  <si>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</si>
  <si>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</si>
  <si>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</si>
  <si>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</si>
  <si>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den</t>
  </si>
  <si>
    <t>Odběr vzorků  zemin / hornin - neporušené -  vtlačným břitovým odběrákem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</si>
  <si>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</si>
  <si>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</si>
  <si>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</si>
  <si>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</si>
  <si>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</si>
  <si>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</si>
  <si>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</si>
  <si>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</si>
  <si>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</si>
  <si>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</si>
  <si>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</si>
  <si>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</si>
  <si>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</si>
  <si>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</si>
  <si>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Příplatky za práce v nočních výlukách - pracovníci zhotovitele a jeho subdodavatelé na části železničního spodku - v případě realizace nočních výluk</t>
  </si>
  <si>
    <t>9.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</si>
  <si>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</si>
  <si>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</si>
  <si>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</si>
  <si>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</si>
  <si>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</si>
  <si>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</si>
  <si>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</si>
  <si>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</si>
  <si>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</si>
  <si>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</si>
  <si>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</si>
  <si>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</si>
  <si>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</si>
  <si>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</si>
  <si>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>Jádrové vrty vrtané TK v hloubce 10,0 - 20,0 m, vč. provozního pažení a odpažení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</si>
  <si>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</si>
  <si>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</si>
  <si>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Zkoušky technologických vzorků - PS + CBR + CBRsat, IBI</t>
  </si>
  <si>
    <t>Zkoušky vzorků zdících prvků vyjmutých z konstrukce - pevnost v prostém tlaku (sada min. 6 dílčích tělísek)</t>
  </si>
  <si>
    <t>Dynamické penetrační zkoušky, vč. přípravy a likvidace pracoviště</t>
  </si>
  <si>
    <t>Vytyčení a ověření podzemních inž. Sítí, vč. event. Kopaných sond prováděných za tímto účelem</t>
  </si>
  <si>
    <t>Příloha č. 6 - Výkaz výměr</t>
  </si>
  <si>
    <t xml:space="preserve">Akce: </t>
  </si>
  <si>
    <t>Jádrové diagnstické vrty a návrty do konstrukce průměru 80 mm, vč. sanace vrtů cementovou maltou, nebo prostým betonem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</si>
  <si>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</si>
  <si>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</si>
  <si>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</si>
  <si>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Sondy do konstrukcí pozemních objektů, vč. zpětné sanace</t>
  </si>
  <si>
    <t>Zdvižné plošiny, nebo lešení</t>
  </si>
  <si>
    <t>Ověření vlhkosti a salinity - komplexní soubor prací v přízemí, či suterénu pozemních objektů</t>
  </si>
  <si>
    <t>Vybudování přístupových cest, DIO a DIR (11x), práce v záborech v komunikacích, vč. zřížení pracovišť pro STP - dle skutečnosti</t>
  </si>
  <si>
    <t>Chemické analýzy dle vyhlášky č. 273/2021 Sb. - dle tab. 5.3. - odběry z kolejí - dle skutečnosti</t>
  </si>
  <si>
    <t>Kopané sondy v koleji, dynamické penetrace, statická zatěžovací zkouška, doprava, odběr vzorků, sled a řízení průzkumných prací, zásyp sond, strojní hutnění a podbíjení sousedních pražců</t>
  </si>
  <si>
    <t>Jádrové vrty vrtané diamantovými korunkami na vodní výplach v hloubce 0,0 - 20,0 m, vč. provozního pažení a odpažení (dovrty)</t>
  </si>
  <si>
    <t>Příprava sondážního pracoviště pro vrty vrtané diamantovými korunkami na vodní výplach</t>
  </si>
  <si>
    <t>Odběry vzorků vody z jádrových vrtů</t>
  </si>
  <si>
    <t>Vodní tlaková zkouška na jádrovém diagnostickém vrtu do konstrukce</t>
  </si>
  <si>
    <t>Nedestruktivní stanovení pevnosti betonu Schmidtovým tvrdoměrem, vč. úpravy místa</t>
  </si>
  <si>
    <t>Nedestruktivní stanovení pevnosti pojiva (malty) tzv. Kučerovou vrtačkou (více typů)</t>
  </si>
  <si>
    <t>Ověření korozních úbytků výztuže v sondě pro seminedetsruktivní ověření výztuže</t>
  </si>
  <si>
    <t xml:space="preserve">Základní klasifikační rozbory porušených a poloporušených vzorků </t>
  </si>
  <si>
    <t>Zkouška poloporušeného vzorku horniny - pevnost v prostém tlaku nebo pevnost při bodovém zatížení vzorku)</t>
  </si>
  <si>
    <t xml:space="preserve"> </t>
  </si>
  <si>
    <t>Odběr vzorků  zemin / hornin - porušené (mimo vzorky pro pražcové podloží a kontaminace)</t>
  </si>
  <si>
    <t>Odběr vzorků  zemin / hornin - technologické (mimo vzorky pro pražcové podloží a kontaminace)</t>
  </si>
  <si>
    <t>Odběr velkobjemových technologických vzorků na zlepšování hydr. pojivy - vč. pomocných kopaných sond a dopravy do laboratoře</t>
  </si>
  <si>
    <t>Diagnostika vozovek - lokální stanovení obsahu PAU v asfaltech (sonda, odběr vzorku)</t>
  </si>
  <si>
    <t>Seminedestruktivní ověření výztuže v líci konstrukce, 1x sada měření feromagnetickým přístrojem + 1x sonda na ověření typu výztuže, vč. sanace místa</t>
  </si>
  <si>
    <t>dílčí mezisoučet - pol. 9.</t>
  </si>
  <si>
    <t>Kopané sondy, vč. zaměření, ručně prováděné, max. hloubky 1.5 m (mimo sondy pro STP)</t>
  </si>
  <si>
    <t>sonda</t>
  </si>
  <si>
    <t>Digitalizace a reprografie závěrečné zprávy a průběžných pracovních výsledků (min. 10x paré)</t>
  </si>
  <si>
    <t>Zpracování závěrečné zprávy (včetně graf. a digitálních výstupů, fotodokumentace)</t>
  </si>
  <si>
    <t>"Modernizace traťového úseku Pohled (mimo) - Havlíčkův Brod (mimo)"</t>
  </si>
  <si>
    <t>SKALNÍ A SESUVNÉ SVAHY</t>
  </si>
  <si>
    <t>Podrobný geotechnický posudek obsahující geologickou a geotechnickou dokumentaci v těchto úsecích - 2ks, viz projekt prací</t>
  </si>
  <si>
    <t>Zkoušky vzorků vyjmutých z konstrukce - stanovení chloridových iontů v betonu</t>
  </si>
  <si>
    <t>Odběr vzorků z konstrukce - stanovení chloridových iontů v betonu</t>
  </si>
  <si>
    <t>Dopravní náklady skupiny geodézie a ověřování sítí</t>
  </si>
  <si>
    <t>KOROZNÍ PRŮZKUM</t>
  </si>
  <si>
    <t>Korozní průzkum - kompletní dodávka dle projektu IGP</t>
  </si>
  <si>
    <t>Inženýrskogeologické a hydrogeologické zhodnocení zájmového území, vč. vyhodnocení geotechnických vlastností zemin a hornin</t>
  </si>
  <si>
    <t>Sled, řízení, koordinace sondážních prací, GT dozor a geologická dokumentace průzkumných sond</t>
  </si>
  <si>
    <t>Dopravní náklady gelogické služby</t>
  </si>
  <si>
    <t xml:space="preserve">Zpracování předběžné zprávy - 1x </t>
  </si>
  <si>
    <t>Přípravné práce - zajištění kolejových a napěťových výluk, jednání se ST, archivní rešerše, příprava průzkumných prací a rekognoskace lokality</t>
  </si>
  <si>
    <t>Pronájem MUV s obsluhou, přívěsných vozíků (předpoklad soukromého dopravce), vč. zajištění výkonů funkce OZOV a ZPŘS - rozsah dle předpokladu PIGP, nikoli dle skutečnosti</t>
  </si>
  <si>
    <t>Realizace napěťové výluky v rámci kolejových výluk (vypínání troleje) - rozsah dle předpokladu PIGP, nikoli dle skutečnosti</t>
  </si>
  <si>
    <t>Stabilitní výpočty - u násypových těles, viz projekt IGP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</si>
</sst>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0"/>
    <numFmt numFmtId="166" formatCode="#,##0\ &quot;Kč&quot;"/>
    <numFmt numFmtId="167" formatCode="0.0%"/>
    <numFmt numFmtId="168" formatCode="0.0"/>
  </numFmts>
  <fonts count="39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38" fillId="0" borderId="0" applyFont="0" applyFill="0" applyBorder="0" applyAlignment="0" applyProtection="0"/>
  </cellStyleXfs>
  <cellXfs count="194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0" fillId="0" borderId="6" xfId="0" applyNumberFormat="1" applyBorder="1"/>
    <xf numFmtId="3" fontId="0" fillId="0" borderId="4" xfId="0" applyNumberFormat="1" applyBorder="1"/>
    <xf numFmtId="0" fontId="7" fillId="0" borderId="25" xfId="0" applyFont="1" applyBorder="1"/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3" fillId="0" borderId="0" xfId="0" applyFont="1"/>
    <xf numFmtId="0" fontId="34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4" fontId="35" fillId="0" borderId="10" xfId="0" applyNumberFormat="1" applyFont="1" applyBorder="1" applyAlignment="1">
      <alignment horizontal="center"/>
    </xf>
    <xf numFmtId="0" fontId="36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/>
    <xf numFmtId="0" fontId="9" fillId="0" borderId="1" xfId="0" quotePrefix="1" applyFont="1" applyBorder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24" fillId="0" borderId="0" xfId="0" applyFont="1"/>
    <xf numFmtId="0" fontId="16" fillId="0" borderId="0" xfId="0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right"/>
    </xf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7" fillId="0" borderId="1" xfId="0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167" fontId="10" fillId="0" borderId="0" xfId="2" applyNumberFormat="1" applyFont="1"/>
    <xf numFmtId="1" fontId="12" fillId="0" borderId="12" xfId="0" applyNumberFormat="1" applyFont="1" applyBorder="1" applyAlignment="1">
      <alignment horizontal="right"/>
    </xf>
    <xf numFmtId="0" fontId="9" fillId="0" borderId="2" xfId="0" applyFont="1" applyBorder="1"/>
    <xf numFmtId="3" fontId="6" fillId="0" borderId="12" xfId="0" applyNumberFormat="1" applyFont="1" applyBorder="1" applyAlignment="1">
      <alignment horizontal="right"/>
    </xf>
    <xf numFmtId="3" fontId="19" fillId="0" borderId="0" xfId="0" applyNumberFormat="1" applyFont="1"/>
    <xf numFmtId="167" fontId="19" fillId="0" borderId="0" xfId="2" applyNumberFormat="1" applyFont="1"/>
    <xf numFmtId="1" fontId="3" fillId="0" borderId="12" xfId="0" applyNumberFormat="1" applyFont="1" applyBorder="1" applyAlignment="1">
      <alignment horizontal="right" vertical="top"/>
    </xf>
    <xf numFmtId="1" fontId="3" fillId="0" borderId="12" xfId="0" applyNumberFormat="1" applyFont="1" applyBorder="1" applyAlignment="1">
      <alignment horizontal="right"/>
    </xf>
    <xf numFmtId="168" fontId="9" fillId="0" borderId="12" xfId="0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2" fillId="0" borderId="1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2" fillId="0" borderId="1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</cellXfs>
  <cellStyles count="3">
    <cellStyle name="Normální" xfId="0" builtinId="0"/>
    <cellStyle name="Procenta" xfId="2" builtinId="5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N224"/>
  <sheetViews>
    <sheetView tabSelected="1" view="pageBreakPreview" topLeftCell="A4" zoomScale="85" zoomScaleNormal="115" zoomScaleSheetLayoutView="85" workbookViewId="0">
      <selection activeCell="I107" sqref="I9:I107"/>
    </sheetView>
  </sheetViews>
  <sheetFormatPr defaultRowHeight="12.75" x14ac:dyDescent="0.2"/>
  <cols>
    <col min="1" max="1" width="5.6640625" style="12" customWidth="1"/>
    <col min="2" max="2" width="5" style="2" customWidth="1"/>
    <col min="3" max="3" width="22.6640625" style="7" customWidth="1"/>
    <col min="4" max="4" width="15.1640625" style="7" customWidth="1"/>
    <col min="5" max="5" width="13.33203125" style="7" customWidth="1"/>
    <col min="6" max="6" width="124" style="7" customWidth="1"/>
    <col min="7" max="7" width="8.5" style="41" customWidth="1"/>
    <col min="8" max="8" width="13.1640625" style="2" customWidth="1"/>
    <col min="9" max="9" width="13.33203125" style="55" customWidth="1"/>
    <col min="10" max="10" width="16.83203125" style="11" customWidth="1"/>
    <col min="11" max="11" width="9.33203125" style="105" customWidth="1"/>
  </cols>
  <sheetData>
    <row r="1" spans="1:11" x14ac:dyDescent="0.2">
      <c r="A1" s="45"/>
      <c r="B1" s="25"/>
      <c r="C1" s="17"/>
      <c r="D1" s="17"/>
      <c r="E1" s="17"/>
      <c r="F1" s="17"/>
      <c r="G1" s="25"/>
      <c r="H1" s="186" t="s">
        <v>42</v>
      </c>
      <c r="I1" s="186"/>
      <c r="J1" s="46"/>
      <c r="K1" s="102"/>
    </row>
    <row r="2" spans="1:11" s="111" customFormat="1" ht="15.75" x14ac:dyDescent="0.25">
      <c r="A2" s="188" t="s">
        <v>86</v>
      </c>
      <c r="B2" s="189"/>
      <c r="C2" s="189"/>
      <c r="D2" s="189"/>
      <c r="E2" s="189"/>
      <c r="F2" s="189"/>
      <c r="G2" s="189"/>
      <c r="H2" s="189"/>
      <c r="I2" s="189"/>
      <c r="J2" s="190"/>
      <c r="K2" s="110"/>
    </row>
    <row r="3" spans="1:11" s="111" customFormat="1" ht="16.5" thickBot="1" x14ac:dyDescent="0.3">
      <c r="A3" s="118" t="s">
        <v>87</v>
      </c>
      <c r="B3" s="112"/>
      <c r="C3" s="113" t="s">
        <v>118</v>
      </c>
      <c r="D3" s="114"/>
      <c r="E3" s="114"/>
      <c r="F3" s="114"/>
      <c r="G3" s="115"/>
      <c r="H3" s="115"/>
      <c r="I3" s="116"/>
      <c r="J3" s="117"/>
      <c r="K3" s="110"/>
    </row>
    <row r="4" spans="1:11" x14ac:dyDescent="0.2">
      <c r="A4" s="13" t="s">
        <v>0</v>
      </c>
      <c r="B4" s="14"/>
      <c r="C4" s="15" t="s">
        <v>1</v>
      </c>
      <c r="D4" s="16"/>
      <c r="E4" s="16"/>
      <c r="F4" s="16"/>
      <c r="G4" s="48" t="s">
        <v>28</v>
      </c>
      <c r="H4" s="17"/>
      <c r="I4" s="56" t="s">
        <v>2</v>
      </c>
      <c r="J4" s="18" t="s">
        <v>3</v>
      </c>
      <c r="K4" s="102"/>
    </row>
    <row r="5" spans="1:11" ht="12" customHeight="1" thickBot="1" x14ac:dyDescent="0.25">
      <c r="A5" s="19"/>
      <c r="B5" s="20"/>
      <c r="C5" s="21"/>
      <c r="D5" s="21"/>
      <c r="E5" s="21"/>
      <c r="F5" s="21"/>
      <c r="G5" s="49" t="s">
        <v>31</v>
      </c>
      <c r="H5" s="22" t="s">
        <v>2</v>
      </c>
      <c r="I5" s="57" t="s">
        <v>3</v>
      </c>
      <c r="J5" s="23" t="s">
        <v>4</v>
      </c>
      <c r="K5" s="102"/>
    </row>
    <row r="6" spans="1:11" ht="6" customHeight="1" x14ac:dyDescent="0.2">
      <c r="A6" s="24"/>
      <c r="B6" s="25"/>
      <c r="C6" s="17"/>
      <c r="D6" s="17"/>
      <c r="E6" s="17"/>
      <c r="F6" s="17"/>
      <c r="G6" s="50"/>
      <c r="H6" s="25"/>
      <c r="I6" s="58"/>
      <c r="J6" s="26"/>
      <c r="K6" s="102"/>
    </row>
    <row r="7" spans="1:11" s="8" customFormat="1" ht="12.75" customHeight="1" x14ac:dyDescent="0.2">
      <c r="A7" s="169" t="s">
        <v>5</v>
      </c>
      <c r="B7" s="170"/>
      <c r="C7" s="119" t="s">
        <v>6</v>
      </c>
      <c r="D7" s="120"/>
      <c r="E7" s="7"/>
      <c r="F7" s="7"/>
      <c r="G7" s="51"/>
      <c r="H7" s="27"/>
      <c r="I7" s="107"/>
      <c r="J7" s="64"/>
      <c r="K7" s="103"/>
    </row>
    <row r="8" spans="1:11" s="3" customFormat="1" ht="12.75" customHeight="1" x14ac:dyDescent="0.2">
      <c r="A8" s="132" t="str">
        <f>A7</f>
        <v>1.</v>
      </c>
      <c r="B8" s="171"/>
      <c r="C8" s="121" t="s">
        <v>56</v>
      </c>
      <c r="D8" s="122"/>
      <c r="E8" s="123"/>
      <c r="F8" s="124"/>
      <c r="G8" s="42"/>
      <c r="H8" s="6"/>
      <c r="I8" s="53"/>
      <c r="J8" s="64"/>
      <c r="K8" s="104"/>
    </row>
    <row r="9" spans="1:11" s="3" customFormat="1" ht="12.75" customHeight="1" x14ac:dyDescent="0.2">
      <c r="A9" s="132" t="str">
        <f t="shared" ref="A9:A13" si="0">A8</f>
        <v>1.</v>
      </c>
      <c r="B9" s="172">
        <v>1</v>
      </c>
      <c r="C9" s="125" t="s">
        <v>55</v>
      </c>
      <c r="D9" s="126"/>
      <c r="E9" s="126"/>
      <c r="F9" s="126"/>
      <c r="G9" s="181">
        <v>271</v>
      </c>
      <c r="H9" s="90" t="s">
        <v>7</v>
      </c>
      <c r="I9" s="97"/>
      <c r="J9" s="91">
        <f t="shared" ref="J9:J13" si="1">G9*(I9)</f>
        <v>0</v>
      </c>
      <c r="K9" s="104"/>
    </row>
    <row r="10" spans="1:11" s="3" customFormat="1" ht="12.75" customHeight="1" x14ac:dyDescent="0.2">
      <c r="A10" s="132" t="str">
        <f t="shared" si="0"/>
        <v>1.</v>
      </c>
      <c r="B10" s="172">
        <v>2</v>
      </c>
      <c r="C10" s="125" t="s">
        <v>79</v>
      </c>
      <c r="D10" s="126"/>
      <c r="E10" s="126"/>
      <c r="F10" s="126"/>
      <c r="G10" s="181">
        <v>16</v>
      </c>
      <c r="H10" s="90" t="s">
        <v>7</v>
      </c>
      <c r="I10" s="97"/>
      <c r="J10" s="91">
        <f t="shared" si="1"/>
        <v>0</v>
      </c>
      <c r="K10" s="104"/>
    </row>
    <row r="11" spans="1:11" s="3" customFormat="1" ht="12.75" customHeight="1" x14ac:dyDescent="0.2">
      <c r="A11" s="132" t="str">
        <f t="shared" si="0"/>
        <v>1.</v>
      </c>
      <c r="B11" s="172">
        <v>3</v>
      </c>
      <c r="C11" s="191" t="s">
        <v>80</v>
      </c>
      <c r="D11" s="191"/>
      <c r="E11" s="191"/>
      <c r="F11" s="192"/>
      <c r="G11" s="181">
        <v>14</v>
      </c>
      <c r="H11" s="90" t="s">
        <v>7</v>
      </c>
      <c r="I11" s="97"/>
      <c r="J11" s="91">
        <f t="shared" si="1"/>
        <v>0</v>
      </c>
      <c r="K11" s="104"/>
    </row>
    <row r="12" spans="1:11" s="3" customFormat="1" ht="12.75" customHeight="1" x14ac:dyDescent="0.2">
      <c r="A12" s="132" t="str">
        <f t="shared" si="0"/>
        <v>1.</v>
      </c>
      <c r="B12" s="172">
        <v>4</v>
      </c>
      <c r="C12" s="125" t="s">
        <v>98</v>
      </c>
      <c r="D12" s="174"/>
      <c r="E12" s="174"/>
      <c r="F12" s="174"/>
      <c r="G12" s="181">
        <v>21</v>
      </c>
      <c r="H12" s="90" t="s">
        <v>7</v>
      </c>
      <c r="I12" s="97"/>
      <c r="J12" s="91">
        <f t="shared" si="1"/>
        <v>0</v>
      </c>
      <c r="K12" s="104"/>
    </row>
    <row r="13" spans="1:11" s="3" customFormat="1" ht="12.75" customHeight="1" x14ac:dyDescent="0.2">
      <c r="A13" s="132" t="str">
        <f t="shared" si="0"/>
        <v>1.</v>
      </c>
      <c r="B13" s="172">
        <v>5</v>
      </c>
      <c r="C13" s="130" t="s">
        <v>114</v>
      </c>
      <c r="D13" s="174"/>
      <c r="E13" s="174"/>
      <c r="F13" s="174"/>
      <c r="G13" s="181">
        <v>2</v>
      </c>
      <c r="H13" s="90" t="s">
        <v>14</v>
      </c>
      <c r="I13" s="97"/>
      <c r="J13" s="91">
        <f t="shared" si="1"/>
        <v>0</v>
      </c>
      <c r="K13" s="104"/>
    </row>
    <row r="14" spans="1:11" s="3" customFormat="1" ht="12.75" customHeight="1" x14ac:dyDescent="0.2">
      <c r="A14" s="132"/>
      <c r="B14" s="4"/>
      <c r="C14" s="121" t="s">
        <v>29</v>
      </c>
      <c r="D14" s="133"/>
      <c r="E14" s="134"/>
      <c r="F14" s="133"/>
      <c r="G14" s="42"/>
      <c r="H14" s="4"/>
      <c r="I14" s="53"/>
      <c r="J14" s="65"/>
      <c r="K14" s="104"/>
    </row>
    <row r="15" spans="1:11" s="3" customFormat="1" ht="12.75" customHeight="1" x14ac:dyDescent="0.2">
      <c r="A15" s="173" t="s">
        <v>5</v>
      </c>
      <c r="B15" s="4">
        <v>6</v>
      </c>
      <c r="C15" s="130" t="s">
        <v>81</v>
      </c>
      <c r="D15" s="124"/>
      <c r="E15" s="124"/>
      <c r="F15" s="124"/>
      <c r="G15" s="42">
        <v>35</v>
      </c>
      <c r="H15" s="6" t="s">
        <v>33</v>
      </c>
      <c r="I15" s="97"/>
      <c r="J15" s="65">
        <f t="shared" ref="J15:J20" si="2">G15*(I15)</f>
        <v>0</v>
      </c>
      <c r="K15" s="104"/>
    </row>
    <row r="16" spans="1:11" s="3" customFormat="1" ht="12.75" customHeight="1" x14ac:dyDescent="0.2">
      <c r="A16" s="173" t="s">
        <v>5</v>
      </c>
      <c r="B16" s="4">
        <v>7</v>
      </c>
      <c r="C16" s="130" t="s">
        <v>57</v>
      </c>
      <c r="D16" s="124"/>
      <c r="E16" s="124"/>
      <c r="F16" s="124"/>
      <c r="G16" s="42">
        <v>7</v>
      </c>
      <c r="H16" s="6" t="s">
        <v>33</v>
      </c>
      <c r="I16" s="97"/>
      <c r="J16" s="65">
        <f t="shared" si="2"/>
        <v>0</v>
      </c>
      <c r="K16" s="104"/>
    </row>
    <row r="17" spans="1:11" s="3" customFormat="1" ht="12.75" customHeight="1" x14ac:dyDescent="0.2">
      <c r="A17" s="173" t="s">
        <v>5</v>
      </c>
      <c r="B17" s="4">
        <v>8</v>
      </c>
      <c r="C17" s="130" t="s">
        <v>99</v>
      </c>
      <c r="D17" s="124"/>
      <c r="E17" s="124"/>
      <c r="F17" s="124"/>
      <c r="G17" s="42">
        <v>7</v>
      </c>
      <c r="H17" s="6" t="s">
        <v>33</v>
      </c>
      <c r="I17" s="97"/>
      <c r="J17" s="65">
        <f t="shared" ref="J17" si="3">G17*(I17)</f>
        <v>0</v>
      </c>
      <c r="K17" s="104"/>
    </row>
    <row r="18" spans="1:11" s="8" customFormat="1" ht="12.75" customHeight="1" x14ac:dyDescent="0.2">
      <c r="A18" s="173" t="s">
        <v>5</v>
      </c>
      <c r="B18" s="4">
        <v>9</v>
      </c>
      <c r="C18" s="130" t="s">
        <v>32</v>
      </c>
      <c r="D18" s="124"/>
      <c r="E18" s="124"/>
      <c r="F18" s="124"/>
      <c r="G18" s="42">
        <v>322</v>
      </c>
      <c r="H18" s="6" t="s">
        <v>17</v>
      </c>
      <c r="I18" s="97"/>
      <c r="J18" s="65">
        <f t="shared" si="2"/>
        <v>0</v>
      </c>
      <c r="K18" s="103"/>
    </row>
    <row r="19" spans="1:11" s="8" customFormat="1" ht="12.75" customHeight="1" x14ac:dyDescent="0.2">
      <c r="A19" s="173" t="s">
        <v>5</v>
      </c>
      <c r="B19" s="4">
        <v>10</v>
      </c>
      <c r="C19" s="130" t="s">
        <v>35</v>
      </c>
      <c r="D19" s="124"/>
      <c r="E19" s="124"/>
      <c r="F19" s="124"/>
      <c r="G19" s="42">
        <v>1</v>
      </c>
      <c r="H19" s="4" t="s">
        <v>60</v>
      </c>
      <c r="I19" s="98"/>
      <c r="J19" s="65">
        <f t="shared" si="2"/>
        <v>0</v>
      </c>
      <c r="K19" s="104"/>
    </row>
    <row r="20" spans="1:11" s="3" customFormat="1" ht="12.75" customHeight="1" x14ac:dyDescent="0.2">
      <c r="A20" s="173" t="s">
        <v>5</v>
      </c>
      <c r="B20" s="4">
        <v>11</v>
      </c>
      <c r="C20" s="130" t="s">
        <v>95</v>
      </c>
      <c r="D20" s="135"/>
      <c r="E20" s="135"/>
      <c r="F20" s="135"/>
      <c r="G20" s="42">
        <v>1</v>
      </c>
      <c r="H20" s="4" t="s">
        <v>60</v>
      </c>
      <c r="I20" s="98"/>
      <c r="J20" s="65">
        <f t="shared" si="2"/>
        <v>0</v>
      </c>
      <c r="K20" s="104"/>
    </row>
    <row r="21" spans="1:11" s="8" customFormat="1" ht="12.75" customHeight="1" x14ac:dyDescent="0.2">
      <c r="A21" s="173" t="s">
        <v>5</v>
      </c>
      <c r="B21" s="167"/>
      <c r="C21" s="136" t="s">
        <v>61</v>
      </c>
      <c r="D21" s="120"/>
      <c r="E21" s="120"/>
      <c r="F21" s="120"/>
      <c r="G21" s="176"/>
      <c r="H21" s="2"/>
      <c r="I21" s="52"/>
      <c r="J21" s="65"/>
      <c r="K21" s="103"/>
    </row>
    <row r="22" spans="1:11" s="8" customFormat="1" x14ac:dyDescent="0.2">
      <c r="A22" s="173" t="s">
        <v>5</v>
      </c>
      <c r="B22" s="4">
        <v>12</v>
      </c>
      <c r="C22" s="129" t="s">
        <v>108</v>
      </c>
      <c r="D22" s="137"/>
      <c r="E22" s="137"/>
      <c r="F22" s="138"/>
      <c r="G22" s="42">
        <v>73</v>
      </c>
      <c r="H22" s="4" t="s">
        <v>14</v>
      </c>
      <c r="I22" s="97"/>
      <c r="J22" s="65">
        <f t="shared" ref="J22:J23" si="4">G22*(I22)</f>
        <v>0</v>
      </c>
      <c r="K22" s="104"/>
    </row>
    <row r="23" spans="1:11" s="8" customFormat="1" x14ac:dyDescent="0.2">
      <c r="A23" s="173" t="s">
        <v>5</v>
      </c>
      <c r="B23" s="4">
        <v>13</v>
      </c>
      <c r="C23" s="139" t="s">
        <v>109</v>
      </c>
      <c r="D23" s="140"/>
      <c r="E23" s="140"/>
      <c r="F23" s="141"/>
      <c r="G23" s="182">
        <v>0</v>
      </c>
      <c r="H23" s="1" t="s">
        <v>14</v>
      </c>
      <c r="I23" s="99"/>
      <c r="J23" s="65">
        <f t="shared" si="4"/>
        <v>0</v>
      </c>
      <c r="K23" s="103"/>
    </row>
    <row r="24" spans="1:11" s="8" customFormat="1" x14ac:dyDescent="0.2">
      <c r="A24" s="173" t="s">
        <v>5</v>
      </c>
      <c r="B24" s="4">
        <v>14</v>
      </c>
      <c r="C24" s="129" t="s">
        <v>48</v>
      </c>
      <c r="D24" s="137"/>
      <c r="E24" s="137"/>
      <c r="F24" s="138"/>
      <c r="G24" s="42">
        <v>18</v>
      </c>
      <c r="H24" s="4" t="s">
        <v>14</v>
      </c>
      <c r="I24" s="97"/>
      <c r="J24" s="65">
        <f>G24*(I24)</f>
        <v>0</v>
      </c>
      <c r="K24" s="103"/>
    </row>
    <row r="25" spans="1:11" s="8" customFormat="1" ht="12.75" customHeight="1" x14ac:dyDescent="0.2">
      <c r="A25" s="173" t="s">
        <v>5</v>
      </c>
      <c r="B25" s="4">
        <v>15</v>
      </c>
      <c r="C25" s="129" t="s">
        <v>100</v>
      </c>
      <c r="D25" s="137"/>
      <c r="E25" s="137"/>
      <c r="F25" s="138" t="s">
        <v>107</v>
      </c>
      <c r="G25" s="42">
        <v>23</v>
      </c>
      <c r="H25" s="4" t="s">
        <v>14</v>
      </c>
      <c r="I25" s="97"/>
      <c r="J25" s="65">
        <f>G25*(I25)</f>
        <v>0</v>
      </c>
      <c r="K25" s="103"/>
    </row>
    <row r="26" spans="1:11" s="3" customFormat="1" ht="12.75" customHeight="1" thickBot="1" x14ac:dyDescent="0.25">
      <c r="A26" s="155"/>
      <c r="B26" s="2"/>
      <c r="C26" s="143" t="s">
        <v>8</v>
      </c>
      <c r="D26" s="144" t="s">
        <v>9</v>
      </c>
      <c r="E26" s="145"/>
      <c r="F26" s="146"/>
      <c r="G26" s="70"/>
      <c r="H26" s="71"/>
      <c r="I26" s="72"/>
      <c r="J26" s="73">
        <f>SUM(J9:J25)</f>
        <v>0</v>
      </c>
      <c r="K26" s="104"/>
    </row>
    <row r="27" spans="1:11" s="3" customFormat="1" ht="12.75" customHeight="1" thickTop="1" x14ac:dyDescent="0.2">
      <c r="A27" s="155"/>
      <c r="B27" s="2"/>
      <c r="C27" s="147"/>
      <c r="D27" s="148"/>
      <c r="E27" s="149"/>
      <c r="F27" s="150"/>
      <c r="G27" s="94"/>
      <c r="H27"/>
      <c r="I27" s="95"/>
      <c r="J27" s="96"/>
      <c r="K27" s="104"/>
    </row>
    <row r="28" spans="1:11" s="3" customFormat="1" ht="12.75" customHeight="1" x14ac:dyDescent="0.2">
      <c r="A28" s="156" t="s">
        <v>43</v>
      </c>
      <c r="B28" s="28"/>
      <c r="C28" s="119" t="s">
        <v>72</v>
      </c>
      <c r="D28" s="120"/>
      <c r="E28" s="120"/>
      <c r="F28" s="120"/>
      <c r="G28" s="176"/>
      <c r="H28" s="2"/>
      <c r="I28" s="52"/>
      <c r="J28" s="65"/>
      <c r="K28" s="104"/>
    </row>
    <row r="29" spans="1:11" s="3" customFormat="1" ht="12.75" customHeight="1" x14ac:dyDescent="0.2">
      <c r="A29" s="132" t="s">
        <v>43</v>
      </c>
      <c r="B29" s="4">
        <v>1</v>
      </c>
      <c r="C29" s="129" t="s">
        <v>84</v>
      </c>
      <c r="F29" s="124"/>
      <c r="G29" s="42">
        <v>229</v>
      </c>
      <c r="H29" s="4" t="s">
        <v>7</v>
      </c>
      <c r="I29" s="98"/>
      <c r="J29" s="65">
        <f t="shared" ref="J29:J30" si="5">G29*(I29)</f>
        <v>0</v>
      </c>
      <c r="K29" s="104"/>
    </row>
    <row r="30" spans="1:11" s="3" customFormat="1" ht="12.75" customHeight="1" x14ac:dyDescent="0.2">
      <c r="A30" s="132" t="s">
        <v>43</v>
      </c>
      <c r="B30" s="4">
        <v>2</v>
      </c>
      <c r="C30" s="130" t="s">
        <v>58</v>
      </c>
      <c r="F30" s="131"/>
      <c r="G30" s="42">
        <v>1</v>
      </c>
      <c r="H30" s="4" t="s">
        <v>60</v>
      </c>
      <c r="I30" s="98"/>
      <c r="J30" s="65">
        <f t="shared" si="5"/>
        <v>0</v>
      </c>
      <c r="K30" s="104"/>
    </row>
    <row r="31" spans="1:11" s="3" customFormat="1" ht="12.75" customHeight="1" thickBot="1" x14ac:dyDescent="0.25">
      <c r="A31" s="155"/>
      <c r="B31" s="2"/>
      <c r="C31" s="143" t="s">
        <v>45</v>
      </c>
      <c r="D31" s="144" t="s">
        <v>9</v>
      </c>
      <c r="E31" s="145"/>
      <c r="F31" s="146"/>
      <c r="G31" s="70"/>
      <c r="H31" s="71"/>
      <c r="I31" s="72"/>
      <c r="J31" s="73">
        <f>SUM(J29:J30)</f>
        <v>0</v>
      </c>
      <c r="K31" s="104"/>
    </row>
    <row r="32" spans="1:11" s="3" customFormat="1" ht="12.75" customHeight="1" thickTop="1" x14ac:dyDescent="0.2">
      <c r="A32" s="156"/>
      <c r="B32" s="28"/>
      <c r="C32" s="119"/>
      <c r="D32" s="120"/>
      <c r="E32" s="120"/>
      <c r="F32" s="120"/>
      <c r="G32" s="176"/>
      <c r="H32" s="2"/>
      <c r="I32" s="52"/>
      <c r="J32" s="65"/>
      <c r="K32" s="104"/>
    </row>
    <row r="33" spans="1:14" s="3" customFormat="1" ht="12.75" customHeight="1" x14ac:dyDescent="0.2">
      <c r="A33" s="156">
        <v>3</v>
      </c>
      <c r="B33" s="28"/>
      <c r="C33" s="119" t="s">
        <v>119</v>
      </c>
      <c r="D33" s="120"/>
      <c r="E33" s="120"/>
      <c r="F33" s="120"/>
      <c r="G33" s="176"/>
      <c r="H33" s="2"/>
      <c r="I33" s="52"/>
      <c r="J33" s="65"/>
      <c r="K33" s="104"/>
    </row>
    <row r="34" spans="1:14" s="3" customFormat="1" ht="12.75" customHeight="1" x14ac:dyDescent="0.2">
      <c r="A34" s="132" t="s">
        <v>11</v>
      </c>
      <c r="B34" s="4">
        <v>1</v>
      </c>
      <c r="C34" s="129" t="s">
        <v>120</v>
      </c>
      <c r="F34" s="124"/>
      <c r="G34" s="42">
        <v>1</v>
      </c>
      <c r="H34" s="4" t="s">
        <v>60</v>
      </c>
      <c r="I34" s="98"/>
      <c r="J34" s="65">
        <f t="shared" ref="J34" si="6">G34*(I34)</f>
        <v>0</v>
      </c>
      <c r="K34" s="104"/>
    </row>
    <row r="35" spans="1:14" s="3" customFormat="1" ht="12.75" customHeight="1" thickBot="1" x14ac:dyDescent="0.25">
      <c r="A35" s="155"/>
      <c r="B35" s="2"/>
      <c r="C35" s="143" t="s">
        <v>15</v>
      </c>
      <c r="D35" s="144" t="s">
        <v>9</v>
      </c>
      <c r="E35" s="145"/>
      <c r="F35" s="146"/>
      <c r="G35" s="70"/>
      <c r="H35" s="71"/>
      <c r="I35" s="72"/>
      <c r="J35" s="73">
        <f>SUM(J34:J34)</f>
        <v>0</v>
      </c>
      <c r="K35" s="104"/>
    </row>
    <row r="36" spans="1:14" s="3" customFormat="1" ht="12.75" customHeight="1" thickTop="1" x14ac:dyDescent="0.2">
      <c r="A36" s="155"/>
      <c r="B36" s="2"/>
      <c r="C36" s="147"/>
      <c r="D36" s="148"/>
      <c r="E36" s="149"/>
      <c r="F36" s="150"/>
      <c r="G36" s="94"/>
      <c r="H36"/>
      <c r="I36" s="95"/>
      <c r="J36" s="96"/>
      <c r="K36" s="104"/>
    </row>
    <row r="37" spans="1:14" s="3" customFormat="1" ht="12.75" customHeight="1" x14ac:dyDescent="0.2">
      <c r="A37" s="166" t="s">
        <v>16</v>
      </c>
      <c r="B37" s="167"/>
      <c r="C37" s="119" t="s">
        <v>65</v>
      </c>
      <c r="D37" s="120"/>
      <c r="E37" s="120"/>
      <c r="F37" s="120"/>
      <c r="G37" s="176"/>
      <c r="H37" s="2"/>
      <c r="I37" s="47"/>
      <c r="J37" s="65"/>
      <c r="K37" s="104"/>
    </row>
    <row r="38" spans="1:14" s="3" customFormat="1" ht="12.75" customHeight="1" x14ac:dyDescent="0.2">
      <c r="A38" s="152" t="s">
        <v>16</v>
      </c>
      <c r="B38" s="4">
        <v>1</v>
      </c>
      <c r="C38" s="130" t="s">
        <v>69</v>
      </c>
      <c r="D38" s="124"/>
      <c r="E38" s="124"/>
      <c r="F38" s="124"/>
      <c r="G38" s="42">
        <v>6</v>
      </c>
      <c r="H38" s="4" t="s">
        <v>68</v>
      </c>
      <c r="I38" s="97"/>
      <c r="J38" s="65">
        <f t="shared" ref="J38:J53" si="7">G38*(I38)</f>
        <v>0</v>
      </c>
      <c r="K38" s="104"/>
    </row>
    <row r="39" spans="1:14" s="3" customFormat="1" ht="12.75" customHeight="1" x14ac:dyDescent="0.2">
      <c r="A39" s="152" t="s">
        <v>16</v>
      </c>
      <c r="B39" s="4">
        <v>2</v>
      </c>
      <c r="C39" s="130" t="s">
        <v>66</v>
      </c>
      <c r="D39" s="124"/>
      <c r="E39" s="124"/>
      <c r="F39" s="124"/>
      <c r="G39" s="42">
        <v>12</v>
      </c>
      <c r="H39" s="4" t="s">
        <v>14</v>
      </c>
      <c r="I39" s="97"/>
      <c r="J39" s="65">
        <f t="shared" si="7"/>
        <v>0</v>
      </c>
      <c r="K39" s="104"/>
      <c r="N39" s="3" t="s">
        <v>107</v>
      </c>
    </row>
    <row r="40" spans="1:14" s="3" customFormat="1" ht="12.75" customHeight="1" x14ac:dyDescent="0.2">
      <c r="A40" s="152" t="s">
        <v>16</v>
      </c>
      <c r="B40" s="4">
        <v>3</v>
      </c>
      <c r="C40" s="130" t="s">
        <v>88</v>
      </c>
      <c r="D40" s="124"/>
      <c r="E40" s="124"/>
      <c r="F40" s="124"/>
      <c r="G40" s="183">
        <v>151</v>
      </c>
      <c r="H40" s="4" t="s">
        <v>7</v>
      </c>
      <c r="I40" s="97"/>
      <c r="J40" s="65">
        <f t="shared" si="7"/>
        <v>0</v>
      </c>
      <c r="K40" s="104"/>
    </row>
    <row r="41" spans="1:14" s="3" customFormat="1" ht="12.75" customHeight="1" x14ac:dyDescent="0.2">
      <c r="A41" s="152" t="s">
        <v>16</v>
      </c>
      <c r="B41" s="4">
        <v>4</v>
      </c>
      <c r="C41" s="130" t="s">
        <v>102</v>
      </c>
      <c r="D41" s="124"/>
      <c r="E41" s="124"/>
      <c r="F41" s="124"/>
      <c r="G41" s="42">
        <v>20</v>
      </c>
      <c r="H41" s="4" t="s">
        <v>14</v>
      </c>
      <c r="I41" s="97"/>
      <c r="J41" s="65">
        <f t="shared" si="7"/>
        <v>0</v>
      </c>
      <c r="K41" s="104"/>
    </row>
    <row r="42" spans="1:14" s="3" customFormat="1" ht="12.75" customHeight="1" x14ac:dyDescent="0.2">
      <c r="A42" s="152" t="s">
        <v>16</v>
      </c>
      <c r="B42" s="4">
        <v>5</v>
      </c>
      <c r="C42" s="130" t="s">
        <v>103</v>
      </c>
      <c r="D42" s="124"/>
      <c r="E42" s="124"/>
      <c r="F42" s="124"/>
      <c r="G42" s="42">
        <v>10</v>
      </c>
      <c r="H42" s="4" t="s">
        <v>14</v>
      </c>
      <c r="I42" s="97"/>
      <c r="J42" s="65">
        <f t="shared" ref="J42" si="8">G42*(I42)</f>
        <v>0</v>
      </c>
      <c r="K42" s="104"/>
    </row>
    <row r="43" spans="1:14" s="3" customFormat="1" ht="12.75" customHeight="1" x14ac:dyDescent="0.2">
      <c r="A43" s="152" t="s">
        <v>16</v>
      </c>
      <c r="B43" s="4">
        <v>6</v>
      </c>
      <c r="C43" s="130" t="s">
        <v>89</v>
      </c>
      <c r="D43" s="124"/>
      <c r="E43" s="124"/>
      <c r="F43" s="124"/>
      <c r="G43" s="42">
        <v>46</v>
      </c>
      <c r="H43" s="4" t="s">
        <v>14</v>
      </c>
      <c r="I43" s="97"/>
      <c r="J43" s="65">
        <f t="shared" ref="J43:J45" si="9">G43*(I43)</f>
        <v>0</v>
      </c>
      <c r="K43" s="104"/>
    </row>
    <row r="44" spans="1:14" s="3" customFormat="1" ht="12.75" customHeight="1" x14ac:dyDescent="0.2">
      <c r="A44" s="152" t="s">
        <v>16</v>
      </c>
      <c r="B44" s="4">
        <v>7</v>
      </c>
      <c r="C44" s="130" t="s">
        <v>90</v>
      </c>
      <c r="D44" s="124"/>
      <c r="E44" s="124"/>
      <c r="F44" s="124"/>
      <c r="G44" s="42">
        <v>13</v>
      </c>
      <c r="H44" s="4" t="s">
        <v>14</v>
      </c>
      <c r="I44" s="97"/>
      <c r="J44" s="65">
        <f t="shared" si="9"/>
        <v>0</v>
      </c>
      <c r="K44" s="104"/>
    </row>
    <row r="45" spans="1:14" s="3" customFormat="1" ht="12.75" customHeight="1" x14ac:dyDescent="0.2">
      <c r="A45" s="152" t="s">
        <v>16</v>
      </c>
      <c r="B45" s="4">
        <v>8</v>
      </c>
      <c r="C45" s="130" t="s">
        <v>91</v>
      </c>
      <c r="D45" s="124"/>
      <c r="E45" s="124"/>
      <c r="F45" s="124"/>
      <c r="G45" s="42">
        <v>13</v>
      </c>
      <c r="H45" s="4" t="s">
        <v>14</v>
      </c>
      <c r="I45" s="97"/>
      <c r="J45" s="65">
        <f t="shared" si="9"/>
        <v>0</v>
      </c>
      <c r="K45" s="104"/>
    </row>
    <row r="46" spans="1:14" s="3" customFormat="1" ht="12.75" customHeight="1" x14ac:dyDescent="0.2">
      <c r="A46" s="152" t="s">
        <v>16</v>
      </c>
      <c r="B46" s="4">
        <v>9</v>
      </c>
      <c r="C46" s="130" t="s">
        <v>122</v>
      </c>
      <c r="D46" s="124"/>
      <c r="E46" s="124"/>
      <c r="F46" s="124"/>
      <c r="G46" s="182">
        <v>2</v>
      </c>
      <c r="H46" s="1" t="s">
        <v>14</v>
      </c>
      <c r="I46" s="99"/>
      <c r="J46" s="65">
        <f>G46*(I46)</f>
        <v>0</v>
      </c>
      <c r="K46" s="104"/>
    </row>
    <row r="47" spans="1:14" s="3" customFormat="1" ht="12.75" customHeight="1" x14ac:dyDescent="0.2">
      <c r="A47" s="152" t="s">
        <v>16</v>
      </c>
      <c r="B47" s="4">
        <v>10</v>
      </c>
      <c r="C47" s="130" t="s">
        <v>112</v>
      </c>
      <c r="D47" s="124"/>
      <c r="E47" s="124"/>
      <c r="F47" s="124"/>
      <c r="G47" s="42">
        <v>5</v>
      </c>
      <c r="H47" s="4" t="s">
        <v>14</v>
      </c>
      <c r="I47" s="97"/>
      <c r="J47" s="65">
        <f t="shared" ref="J47:J48" si="10">G47*(I47)</f>
        <v>0</v>
      </c>
      <c r="K47" s="104"/>
    </row>
    <row r="48" spans="1:14" s="3" customFormat="1" ht="12.75" customHeight="1" x14ac:dyDescent="0.2">
      <c r="A48" s="152" t="s">
        <v>16</v>
      </c>
      <c r="B48" s="4">
        <v>11</v>
      </c>
      <c r="C48" s="130" t="s">
        <v>104</v>
      </c>
      <c r="D48" s="124"/>
      <c r="E48" s="124"/>
      <c r="F48" s="124"/>
      <c r="G48" s="42">
        <v>5</v>
      </c>
      <c r="H48" s="4" t="s">
        <v>14</v>
      </c>
      <c r="I48" s="97"/>
      <c r="J48" s="65">
        <f t="shared" si="10"/>
        <v>0</v>
      </c>
      <c r="K48" s="104"/>
    </row>
    <row r="49" spans="1:11" s="3" customFormat="1" ht="12.75" customHeight="1" x14ac:dyDescent="0.2">
      <c r="A49" s="152" t="s">
        <v>16</v>
      </c>
      <c r="B49" s="4">
        <v>12</v>
      </c>
      <c r="C49" s="130" t="s">
        <v>92</v>
      </c>
      <c r="D49" s="124"/>
      <c r="E49" s="124"/>
      <c r="F49" s="124"/>
      <c r="G49" s="42"/>
      <c r="H49" s="4" t="s">
        <v>14</v>
      </c>
      <c r="I49" s="97"/>
      <c r="J49" s="65">
        <f t="shared" ref="J49:J51" si="11">G49*(I49)</f>
        <v>0</v>
      </c>
      <c r="K49" s="104"/>
    </row>
    <row r="50" spans="1:11" s="3" customFormat="1" ht="12.75" customHeight="1" x14ac:dyDescent="0.2">
      <c r="A50" s="152" t="s">
        <v>16</v>
      </c>
      <c r="B50" s="4">
        <v>13</v>
      </c>
      <c r="C50" s="130" t="s">
        <v>101</v>
      </c>
      <c r="D50" s="124"/>
      <c r="E50" s="124"/>
      <c r="F50" s="124"/>
      <c r="G50" s="42">
        <v>8</v>
      </c>
      <c r="H50" s="4" t="s">
        <v>14</v>
      </c>
      <c r="I50" s="97"/>
      <c r="J50" s="65">
        <f t="shared" si="11"/>
        <v>0</v>
      </c>
      <c r="K50" s="104"/>
    </row>
    <row r="51" spans="1:11" s="3" customFormat="1" ht="12.75" customHeight="1" x14ac:dyDescent="0.2">
      <c r="A51" s="152" t="s">
        <v>16</v>
      </c>
      <c r="B51" s="4">
        <v>14</v>
      </c>
      <c r="C51" s="130" t="s">
        <v>94</v>
      </c>
      <c r="D51" s="124"/>
      <c r="E51" s="124"/>
      <c r="F51" s="124"/>
      <c r="G51" s="42"/>
      <c r="H51" s="4" t="s">
        <v>14</v>
      </c>
      <c r="I51" s="97"/>
      <c r="J51" s="65">
        <f t="shared" si="11"/>
        <v>0</v>
      </c>
      <c r="K51" s="104"/>
    </row>
    <row r="52" spans="1:11" s="3" customFormat="1" ht="12.75" customHeight="1" x14ac:dyDescent="0.2">
      <c r="A52" s="152" t="s">
        <v>16</v>
      </c>
      <c r="B52" s="4">
        <v>15</v>
      </c>
      <c r="C52" s="130" t="s">
        <v>93</v>
      </c>
      <c r="D52" s="124"/>
      <c r="E52" s="124"/>
      <c r="F52" s="124"/>
      <c r="G52" s="42">
        <v>17</v>
      </c>
      <c r="H52" s="4" t="s">
        <v>14</v>
      </c>
      <c r="I52" s="97"/>
      <c r="J52" s="65">
        <f t="shared" si="7"/>
        <v>0</v>
      </c>
      <c r="K52" s="104"/>
    </row>
    <row r="53" spans="1:11" s="3" customFormat="1" ht="12.75" customHeight="1" x14ac:dyDescent="0.2">
      <c r="A53" s="152" t="s">
        <v>16</v>
      </c>
      <c r="B53" s="4">
        <v>16</v>
      </c>
      <c r="C53" s="151" t="s">
        <v>70</v>
      </c>
      <c r="D53" s="131"/>
      <c r="E53" s="131"/>
      <c r="F53" s="131"/>
      <c r="G53" s="182">
        <v>1</v>
      </c>
      <c r="H53" s="4" t="s">
        <v>60</v>
      </c>
      <c r="I53" s="99"/>
      <c r="J53" s="65">
        <f t="shared" si="7"/>
        <v>0</v>
      </c>
      <c r="K53" s="104"/>
    </row>
    <row r="54" spans="1:11" s="3" customFormat="1" ht="12.75" customHeight="1" x14ac:dyDescent="0.2">
      <c r="A54" s="152" t="s">
        <v>16</v>
      </c>
      <c r="B54" s="4">
        <v>17</v>
      </c>
      <c r="C54" s="151" t="s">
        <v>71</v>
      </c>
      <c r="D54" s="131"/>
      <c r="E54" s="131"/>
      <c r="F54" s="131"/>
      <c r="G54" s="182">
        <v>4</v>
      </c>
      <c r="H54" s="1" t="s">
        <v>14</v>
      </c>
      <c r="I54" s="99"/>
      <c r="J54" s="65">
        <f>G54*(I54)</f>
        <v>0</v>
      </c>
      <c r="K54" s="104"/>
    </row>
    <row r="55" spans="1:11" s="3" customFormat="1" ht="12.75" customHeight="1" x14ac:dyDescent="0.2">
      <c r="A55" s="152" t="s">
        <v>16</v>
      </c>
      <c r="B55" s="4">
        <v>18</v>
      </c>
      <c r="C55" s="139" t="s">
        <v>67</v>
      </c>
      <c r="D55" s="131"/>
      <c r="E55" s="131"/>
      <c r="F55" s="131"/>
      <c r="G55" s="182">
        <v>141</v>
      </c>
      <c r="H55" s="4" t="s">
        <v>14</v>
      </c>
      <c r="I55" s="99"/>
      <c r="J55" s="65">
        <f t="shared" ref="J55" si="12">G55*(I55)</f>
        <v>0</v>
      </c>
      <c r="K55" s="104"/>
    </row>
    <row r="56" spans="1:11" s="3" customFormat="1" ht="12.75" customHeight="1" thickBot="1" x14ac:dyDescent="0.25">
      <c r="A56" s="29"/>
      <c r="B56" s="2"/>
      <c r="C56" s="143" t="s">
        <v>30</v>
      </c>
      <c r="D56" s="144" t="s">
        <v>9</v>
      </c>
      <c r="E56" s="145"/>
      <c r="F56" s="146"/>
      <c r="G56" s="70"/>
      <c r="H56" s="71"/>
      <c r="I56" s="72"/>
      <c r="J56" s="73">
        <f>SUM(J38:J55)</f>
        <v>0</v>
      </c>
      <c r="K56" s="104"/>
    </row>
    <row r="57" spans="1:11" s="3" customFormat="1" ht="12.75" customHeight="1" thickTop="1" x14ac:dyDescent="0.2">
      <c r="A57" s="29"/>
      <c r="B57" s="2"/>
      <c r="C57" s="147"/>
      <c r="D57" s="148"/>
      <c r="E57" s="149"/>
      <c r="F57" s="150"/>
      <c r="G57" s="94"/>
      <c r="H57"/>
      <c r="I57" s="95"/>
      <c r="J57" s="96"/>
      <c r="K57" s="104"/>
    </row>
    <row r="58" spans="1:11" s="3" customFormat="1" ht="12.75" customHeight="1" x14ac:dyDescent="0.2">
      <c r="A58" s="166" t="s">
        <v>18</v>
      </c>
      <c r="B58" s="167"/>
      <c r="C58" s="119" t="s">
        <v>34</v>
      </c>
      <c r="D58" s="120"/>
      <c r="E58" s="120"/>
      <c r="F58" s="120"/>
      <c r="G58" s="176"/>
      <c r="H58" s="2"/>
      <c r="I58" s="47"/>
      <c r="J58" s="65"/>
      <c r="K58" s="104"/>
    </row>
    <row r="59" spans="1:11" s="3" customFormat="1" ht="12.75" customHeight="1" x14ac:dyDescent="0.2">
      <c r="A59" s="152" t="s">
        <v>18</v>
      </c>
      <c r="B59" s="4">
        <v>1</v>
      </c>
      <c r="C59" s="130" t="s">
        <v>105</v>
      </c>
      <c r="D59" s="124"/>
      <c r="E59" s="124"/>
      <c r="F59" s="124"/>
      <c r="G59" s="42">
        <v>147</v>
      </c>
      <c r="H59" s="4" t="s">
        <v>10</v>
      </c>
      <c r="I59" s="97"/>
      <c r="J59" s="65">
        <f t="shared" ref="J59:J73" si="13">G59*(I59)</f>
        <v>0</v>
      </c>
      <c r="K59" s="104"/>
    </row>
    <row r="60" spans="1:11" s="3" customFormat="1" ht="12.75" customHeight="1" x14ac:dyDescent="0.2">
      <c r="A60" s="152" t="s">
        <v>18</v>
      </c>
      <c r="B60" s="4">
        <v>2</v>
      </c>
      <c r="C60" s="130" t="s">
        <v>49</v>
      </c>
      <c r="D60" s="124"/>
      <c r="E60" s="124"/>
      <c r="F60" s="124"/>
      <c r="G60" s="42">
        <v>18</v>
      </c>
      <c r="H60" s="4" t="s">
        <v>10</v>
      </c>
      <c r="I60" s="97"/>
      <c r="J60" s="65">
        <f t="shared" si="13"/>
        <v>0</v>
      </c>
      <c r="K60" s="104"/>
    </row>
    <row r="61" spans="1:11" s="3" customFormat="1" ht="12.75" customHeight="1" x14ac:dyDescent="0.2">
      <c r="A61" s="152" t="s">
        <v>18</v>
      </c>
      <c r="B61" s="4">
        <v>3</v>
      </c>
      <c r="C61" s="130" t="s">
        <v>50</v>
      </c>
      <c r="D61" s="124"/>
      <c r="E61" s="124"/>
      <c r="F61" s="124"/>
      <c r="G61" s="42">
        <v>3</v>
      </c>
      <c r="H61" s="4" t="s">
        <v>10</v>
      </c>
      <c r="I61" s="97"/>
      <c r="J61" s="65">
        <f t="shared" si="13"/>
        <v>0</v>
      </c>
      <c r="K61" s="104"/>
    </row>
    <row r="62" spans="1:11" s="3" customFormat="1" ht="12.75" customHeight="1" x14ac:dyDescent="0.2">
      <c r="A62" s="152" t="s">
        <v>18</v>
      </c>
      <c r="B62" s="4">
        <v>4</v>
      </c>
      <c r="C62" s="130" t="s">
        <v>78</v>
      </c>
      <c r="D62" s="124"/>
      <c r="E62" s="124"/>
      <c r="F62" s="124"/>
      <c r="G62" s="42">
        <v>15</v>
      </c>
      <c r="H62" s="4" t="s">
        <v>10</v>
      </c>
      <c r="I62" s="97"/>
      <c r="J62" s="65">
        <f t="shared" si="13"/>
        <v>0</v>
      </c>
      <c r="K62" s="104"/>
    </row>
    <row r="63" spans="1:11" s="3" customFormat="1" ht="12.75" customHeight="1" x14ac:dyDescent="0.2">
      <c r="A63" s="152" t="s">
        <v>18</v>
      </c>
      <c r="B63" s="4">
        <v>5</v>
      </c>
      <c r="C63" s="130" t="s">
        <v>106</v>
      </c>
      <c r="D63" s="124"/>
      <c r="E63" s="124"/>
      <c r="F63" s="124"/>
      <c r="G63" s="42">
        <v>19</v>
      </c>
      <c r="H63" s="4" t="s">
        <v>10</v>
      </c>
      <c r="I63" s="97"/>
      <c r="J63" s="65">
        <f t="shared" ref="J63" si="14">G63*(I63)</f>
        <v>0</v>
      </c>
      <c r="K63" s="104"/>
    </row>
    <row r="64" spans="1:11" s="3" customFormat="1" ht="12.75" customHeight="1" x14ac:dyDescent="0.2">
      <c r="A64" s="152" t="s">
        <v>18</v>
      </c>
      <c r="B64" s="4">
        <v>6</v>
      </c>
      <c r="C64" s="130" t="s">
        <v>82</v>
      </c>
      <c r="D64" s="124"/>
      <c r="E64" s="124"/>
      <c r="F64" s="124"/>
      <c r="G64" s="42"/>
      <c r="H64" s="4" t="s">
        <v>10</v>
      </c>
      <c r="I64" s="97"/>
      <c r="J64" s="65">
        <f t="shared" si="13"/>
        <v>0</v>
      </c>
      <c r="K64" s="104"/>
    </row>
    <row r="65" spans="1:11" s="3" customFormat="1" ht="12.75" customHeight="1" x14ac:dyDescent="0.2">
      <c r="A65" s="152" t="s">
        <v>18</v>
      </c>
      <c r="B65" s="4">
        <v>7</v>
      </c>
      <c r="C65" s="151" t="s">
        <v>51</v>
      </c>
      <c r="D65" s="131"/>
      <c r="E65" s="131"/>
      <c r="F65" s="131"/>
      <c r="G65" s="182">
        <v>3</v>
      </c>
      <c r="H65" s="4" t="s">
        <v>10</v>
      </c>
      <c r="I65" s="99"/>
      <c r="J65" s="65">
        <f t="shared" si="13"/>
        <v>0</v>
      </c>
      <c r="K65" s="104"/>
    </row>
    <row r="66" spans="1:11" s="3" customFormat="1" ht="12.75" customHeight="1" x14ac:dyDescent="0.2">
      <c r="A66" s="152" t="s">
        <v>18</v>
      </c>
      <c r="B66" s="4">
        <v>8</v>
      </c>
      <c r="C66" s="130" t="s">
        <v>52</v>
      </c>
      <c r="D66" s="124"/>
      <c r="E66" s="124"/>
      <c r="F66" s="124"/>
      <c r="G66" s="182">
        <v>11</v>
      </c>
      <c r="H66" s="1" t="s">
        <v>14</v>
      </c>
      <c r="I66" s="99"/>
      <c r="J66" s="65">
        <f>G66*(I66)</f>
        <v>0</v>
      </c>
      <c r="K66" s="104"/>
    </row>
    <row r="67" spans="1:11" s="3" customFormat="1" ht="12.75" customHeight="1" x14ac:dyDescent="0.2">
      <c r="A67" s="152" t="s">
        <v>18</v>
      </c>
      <c r="B67" s="4">
        <v>9</v>
      </c>
      <c r="C67" s="130" t="s">
        <v>83</v>
      </c>
      <c r="D67" s="124"/>
      <c r="E67" s="124"/>
      <c r="F67" s="124"/>
      <c r="G67" s="182">
        <v>47</v>
      </c>
      <c r="H67" s="1" t="s">
        <v>14</v>
      </c>
      <c r="I67" s="99"/>
      <c r="J67" s="65">
        <f>G67*(I67)</f>
        <v>0</v>
      </c>
      <c r="K67" s="104"/>
    </row>
    <row r="68" spans="1:11" s="3" customFormat="1" ht="12.75" customHeight="1" x14ac:dyDescent="0.2">
      <c r="A68" s="152" t="s">
        <v>18</v>
      </c>
      <c r="B68" s="4">
        <v>10</v>
      </c>
      <c r="C68" s="130" t="s">
        <v>121</v>
      </c>
      <c r="D68" s="124"/>
      <c r="E68" s="124"/>
      <c r="F68" s="124"/>
      <c r="G68" s="182">
        <v>2</v>
      </c>
      <c r="H68" s="1" t="s">
        <v>14</v>
      </c>
      <c r="I68" s="99"/>
      <c r="J68" s="65">
        <f>G68*(I68)</f>
        <v>0</v>
      </c>
      <c r="K68" s="104"/>
    </row>
    <row r="69" spans="1:11" s="3" customFormat="1" ht="12.75" customHeight="1" x14ac:dyDescent="0.2">
      <c r="A69" s="152" t="s">
        <v>18</v>
      </c>
      <c r="B69" s="4">
        <v>11</v>
      </c>
      <c r="C69" s="130" t="s">
        <v>36</v>
      </c>
      <c r="D69" s="124"/>
      <c r="E69" s="124"/>
      <c r="F69" s="124"/>
      <c r="G69" s="42">
        <v>23</v>
      </c>
      <c r="H69" s="4" t="s">
        <v>10</v>
      </c>
      <c r="I69" s="97"/>
      <c r="J69" s="65">
        <f t="shared" si="13"/>
        <v>0</v>
      </c>
      <c r="K69" s="104"/>
    </row>
    <row r="70" spans="1:11" s="3" customFormat="1" ht="12.75" customHeight="1" x14ac:dyDescent="0.2">
      <c r="A70" s="152" t="s">
        <v>18</v>
      </c>
      <c r="B70" s="4">
        <v>12</v>
      </c>
      <c r="C70" s="151" t="s">
        <v>111</v>
      </c>
      <c r="D70" s="131"/>
      <c r="E70" s="131"/>
      <c r="F70" s="131"/>
      <c r="G70" s="182"/>
      <c r="H70" s="4" t="s">
        <v>14</v>
      </c>
      <c r="I70" s="99"/>
      <c r="J70" s="65">
        <f t="shared" si="13"/>
        <v>0</v>
      </c>
      <c r="K70" s="104"/>
    </row>
    <row r="71" spans="1:11" s="3" customFormat="1" ht="12.75" customHeight="1" x14ac:dyDescent="0.2">
      <c r="A71" s="152" t="s">
        <v>18</v>
      </c>
      <c r="B71" s="4">
        <v>13</v>
      </c>
      <c r="C71" s="139" t="s">
        <v>74</v>
      </c>
      <c r="D71" s="131"/>
      <c r="E71" s="131"/>
      <c r="F71" s="131"/>
      <c r="G71" s="182">
        <v>33</v>
      </c>
      <c r="H71" s="4" t="s">
        <v>10</v>
      </c>
      <c r="I71" s="99"/>
      <c r="J71" s="65">
        <f t="shared" si="13"/>
        <v>0</v>
      </c>
      <c r="K71" s="104"/>
    </row>
    <row r="72" spans="1:11" s="3" customFormat="1" ht="12.75" customHeight="1" x14ac:dyDescent="0.2">
      <c r="A72" s="152" t="s">
        <v>18</v>
      </c>
      <c r="B72" s="4">
        <v>14</v>
      </c>
      <c r="C72" s="139" t="s">
        <v>96</v>
      </c>
      <c r="D72" s="131"/>
      <c r="E72" s="131"/>
      <c r="F72" s="131"/>
      <c r="G72" s="182">
        <v>33</v>
      </c>
      <c r="H72" s="4" t="s">
        <v>10</v>
      </c>
      <c r="I72" s="99"/>
      <c r="J72" s="65">
        <f t="shared" si="13"/>
        <v>0</v>
      </c>
      <c r="K72" s="104"/>
    </row>
    <row r="73" spans="1:11" s="3" customFormat="1" ht="12.75" customHeight="1" x14ac:dyDescent="0.2">
      <c r="A73" s="152" t="s">
        <v>18</v>
      </c>
      <c r="B73" s="4">
        <v>15</v>
      </c>
      <c r="C73" s="139" t="s">
        <v>54</v>
      </c>
      <c r="D73" s="124"/>
      <c r="E73" s="124"/>
      <c r="F73" s="124"/>
      <c r="G73" s="42"/>
      <c r="H73" s="4" t="s">
        <v>10</v>
      </c>
      <c r="I73" s="97"/>
      <c r="J73" s="65">
        <f t="shared" si="13"/>
        <v>0</v>
      </c>
      <c r="K73" s="104"/>
    </row>
    <row r="74" spans="1:11" s="3" customFormat="1" ht="12.75" customHeight="1" thickBot="1" x14ac:dyDescent="0.25">
      <c r="A74" s="29"/>
      <c r="B74" s="2"/>
      <c r="C74" s="143" t="s">
        <v>19</v>
      </c>
      <c r="D74" s="144" t="s">
        <v>9</v>
      </c>
      <c r="E74" s="145"/>
      <c r="F74" s="146"/>
      <c r="G74" s="70"/>
      <c r="H74" s="71"/>
      <c r="I74" s="72"/>
      <c r="J74" s="73">
        <f>SUM(J59:J73)</f>
        <v>0</v>
      </c>
      <c r="K74" s="104"/>
    </row>
    <row r="75" spans="1:11" s="3" customFormat="1" ht="12.75" customHeight="1" thickTop="1" x14ac:dyDescent="0.2">
      <c r="A75" s="29"/>
      <c r="B75" s="2"/>
      <c r="C75" s="147"/>
      <c r="D75" s="148"/>
      <c r="E75" s="149"/>
      <c r="F75" s="150"/>
      <c r="G75" s="94"/>
      <c r="H75"/>
      <c r="I75" s="95"/>
      <c r="J75" s="96"/>
      <c r="K75" s="104"/>
    </row>
    <row r="76" spans="1:11" s="3" customFormat="1" ht="12.75" customHeight="1" x14ac:dyDescent="0.2">
      <c r="A76" s="166" t="s">
        <v>20</v>
      </c>
      <c r="B76" s="28"/>
      <c r="C76" s="142" t="s">
        <v>76</v>
      </c>
      <c r="D76" s="120"/>
      <c r="E76" s="120"/>
      <c r="F76" s="120"/>
      <c r="G76" s="176"/>
      <c r="H76" s="2"/>
      <c r="I76" s="52"/>
      <c r="J76" s="65"/>
      <c r="K76" s="104"/>
    </row>
    <row r="77" spans="1:11" s="3" customFormat="1" ht="12.75" customHeight="1" x14ac:dyDescent="0.2">
      <c r="A77" s="132" t="s">
        <v>20</v>
      </c>
      <c r="B77" s="1">
        <v>1</v>
      </c>
      <c r="C77" s="151" t="s">
        <v>12</v>
      </c>
      <c r="D77" s="131"/>
      <c r="E77" s="131"/>
      <c r="F77" s="131"/>
      <c r="G77" s="182">
        <v>64</v>
      </c>
      <c r="H77" s="1" t="s">
        <v>14</v>
      </c>
      <c r="I77" s="99"/>
      <c r="J77" s="65">
        <f t="shared" ref="J77:J81" si="15">G77*(I77)</f>
        <v>0</v>
      </c>
      <c r="K77" s="104"/>
    </row>
    <row r="78" spans="1:11" ht="12.75" customHeight="1" x14ac:dyDescent="0.2">
      <c r="A78" s="132" t="s">
        <v>20</v>
      </c>
      <c r="B78" s="1">
        <v>2</v>
      </c>
      <c r="C78" s="139" t="s">
        <v>13</v>
      </c>
      <c r="D78" s="131"/>
      <c r="E78" s="131"/>
      <c r="F78" s="131"/>
      <c r="G78" s="182">
        <v>64</v>
      </c>
      <c r="H78" s="1" t="s">
        <v>14</v>
      </c>
      <c r="I78" s="99"/>
      <c r="J78" s="65">
        <f t="shared" si="15"/>
        <v>0</v>
      </c>
      <c r="K78" s="102"/>
    </row>
    <row r="79" spans="1:11" s="8" customFormat="1" ht="12.75" customHeight="1" x14ac:dyDescent="0.2">
      <c r="A79" s="132" t="s">
        <v>20</v>
      </c>
      <c r="B79" s="1">
        <v>3</v>
      </c>
      <c r="C79" s="151" t="s">
        <v>85</v>
      </c>
      <c r="D79" s="131"/>
      <c r="E79" s="131"/>
      <c r="F79" s="131"/>
      <c r="G79" s="182">
        <v>43</v>
      </c>
      <c r="H79" s="1" t="s">
        <v>14</v>
      </c>
      <c r="I79" s="127"/>
      <c r="J79" s="65">
        <f t="shared" si="15"/>
        <v>0</v>
      </c>
      <c r="K79" s="104"/>
    </row>
    <row r="80" spans="1:11" s="8" customFormat="1" ht="12.75" customHeight="1" x14ac:dyDescent="0.2">
      <c r="A80" s="132" t="s">
        <v>20</v>
      </c>
      <c r="B80" s="1">
        <v>4</v>
      </c>
      <c r="C80" s="130" t="s">
        <v>123</v>
      </c>
      <c r="D80" s="131"/>
      <c r="E80" s="131"/>
      <c r="F80" s="131"/>
      <c r="G80" s="182">
        <v>1</v>
      </c>
      <c r="H80" s="1" t="s">
        <v>60</v>
      </c>
      <c r="I80" s="127"/>
      <c r="J80" s="65">
        <f t="shared" si="15"/>
        <v>0</v>
      </c>
      <c r="K80" s="104"/>
    </row>
    <row r="81" spans="1:11" s="3" customFormat="1" ht="12.75" customHeight="1" x14ac:dyDescent="0.2">
      <c r="A81" s="132" t="s">
        <v>20</v>
      </c>
      <c r="B81" s="1">
        <v>5</v>
      </c>
      <c r="C81" s="151" t="s">
        <v>77</v>
      </c>
      <c r="D81" s="131"/>
      <c r="E81" s="131"/>
      <c r="F81" s="131"/>
      <c r="G81" s="182">
        <v>12</v>
      </c>
      <c r="H81" s="1" t="s">
        <v>115</v>
      </c>
      <c r="I81" s="127"/>
      <c r="J81" s="65">
        <f t="shared" si="15"/>
        <v>0</v>
      </c>
    </row>
    <row r="82" spans="1:11" s="3" customFormat="1" ht="12.75" customHeight="1" thickBot="1" x14ac:dyDescent="0.25">
      <c r="A82" s="155"/>
      <c r="B82" s="2"/>
      <c r="C82" s="143" t="s">
        <v>21</v>
      </c>
      <c r="D82" s="144" t="s">
        <v>9</v>
      </c>
      <c r="E82" s="145"/>
      <c r="F82" s="146"/>
      <c r="G82" s="70"/>
      <c r="H82" s="71"/>
      <c r="I82" s="72"/>
      <c r="J82" s="73">
        <f>SUM(J77:J81)</f>
        <v>0</v>
      </c>
      <c r="K82" s="104"/>
    </row>
    <row r="83" spans="1:11" s="3" customFormat="1" ht="12.75" customHeight="1" thickTop="1" x14ac:dyDescent="0.2">
      <c r="A83" s="155"/>
      <c r="B83" s="2"/>
      <c r="C83" s="147"/>
      <c r="D83" s="148"/>
      <c r="E83" s="149"/>
      <c r="F83" s="150"/>
      <c r="G83" s="94"/>
      <c r="H83"/>
      <c r="I83" s="95"/>
      <c r="J83" s="96"/>
      <c r="K83" s="104"/>
    </row>
    <row r="84" spans="1:11" s="3" customFormat="1" ht="12.75" customHeight="1" x14ac:dyDescent="0.2">
      <c r="A84" s="166" t="s">
        <v>22</v>
      </c>
      <c r="B84" s="28"/>
      <c r="C84" s="142" t="s">
        <v>124</v>
      </c>
      <c r="D84" s="120"/>
      <c r="E84" s="120"/>
      <c r="F84" s="120"/>
      <c r="G84" s="176"/>
      <c r="H84" s="2"/>
      <c r="I84" s="52"/>
      <c r="J84" s="65"/>
      <c r="K84" s="104"/>
    </row>
    <row r="85" spans="1:11" s="3" customFormat="1" ht="12.75" customHeight="1" x14ac:dyDescent="0.2">
      <c r="A85" s="168" t="s">
        <v>22</v>
      </c>
      <c r="B85" s="1">
        <v>1</v>
      </c>
      <c r="C85" s="151" t="s">
        <v>125</v>
      </c>
      <c r="D85" s="131"/>
      <c r="E85" s="131"/>
      <c r="F85" s="131"/>
      <c r="G85" s="182">
        <v>1</v>
      </c>
      <c r="H85" s="1" t="s">
        <v>60</v>
      </c>
      <c r="I85" s="99"/>
      <c r="J85" s="65">
        <f t="shared" ref="J85" si="16">G85*(I85)</f>
        <v>0</v>
      </c>
      <c r="K85" s="104"/>
    </row>
    <row r="86" spans="1:11" s="3" customFormat="1" ht="12.75" customHeight="1" thickBot="1" x14ac:dyDescent="0.25">
      <c r="A86" s="155"/>
      <c r="B86" s="2"/>
      <c r="C86" s="143" t="s">
        <v>23</v>
      </c>
      <c r="D86" s="144" t="s">
        <v>9</v>
      </c>
      <c r="E86" s="145"/>
      <c r="F86" s="146"/>
      <c r="G86" s="70"/>
      <c r="H86" s="71"/>
      <c r="I86" s="72"/>
      <c r="J86" s="73">
        <f>SUM(J85:J85)</f>
        <v>0</v>
      </c>
      <c r="K86" s="104"/>
    </row>
    <row r="87" spans="1:11" s="3" customFormat="1" ht="12.75" customHeight="1" thickTop="1" x14ac:dyDescent="0.2">
      <c r="A87" s="155"/>
      <c r="B87" s="2"/>
      <c r="C87" s="147"/>
      <c r="D87" s="148"/>
      <c r="E87" s="149"/>
      <c r="F87" s="150"/>
      <c r="G87" s="94"/>
      <c r="H87"/>
      <c r="I87" s="95"/>
      <c r="J87" s="96"/>
      <c r="K87" s="104"/>
    </row>
    <row r="88" spans="1:11" s="3" customFormat="1" ht="12.75" customHeight="1" x14ac:dyDescent="0.2">
      <c r="A88" s="166" t="s">
        <v>24</v>
      </c>
      <c r="B88" s="167"/>
      <c r="C88" s="142" t="s">
        <v>53</v>
      </c>
      <c r="D88" s="120"/>
      <c r="E88" s="149"/>
      <c r="F88" s="150"/>
      <c r="G88" s="94"/>
      <c r="H88"/>
      <c r="I88" s="95"/>
      <c r="J88" s="96"/>
      <c r="K88" s="104"/>
    </row>
    <row r="89" spans="1:11" s="3" customFormat="1" ht="12.75" customHeight="1" x14ac:dyDescent="0.2">
      <c r="A89" s="168" t="str">
        <f>A88</f>
        <v>8.</v>
      </c>
      <c r="B89" s="4">
        <v>1</v>
      </c>
      <c r="C89" s="129" t="s">
        <v>97</v>
      </c>
      <c r="D89" s="124"/>
      <c r="E89" s="149"/>
      <c r="F89" s="150"/>
      <c r="G89" s="184">
        <v>93</v>
      </c>
      <c r="H89" s="90" t="s">
        <v>14</v>
      </c>
      <c r="I89" s="99"/>
      <c r="J89" s="65">
        <f t="shared" ref="J89" si="17">G89*(I89)</f>
        <v>0</v>
      </c>
      <c r="K89" s="104"/>
    </row>
    <row r="90" spans="1:11" s="3" customFormat="1" ht="12.75" customHeight="1" x14ac:dyDescent="0.2">
      <c r="A90" s="168" t="str">
        <f t="shared" ref="A90:A95" si="18">A89</f>
        <v>8.</v>
      </c>
      <c r="B90" s="4">
        <v>2</v>
      </c>
      <c r="C90" s="129" t="s">
        <v>131</v>
      </c>
      <c r="D90" s="124"/>
      <c r="E90" s="149"/>
      <c r="F90" s="150"/>
      <c r="G90" s="94">
        <v>22</v>
      </c>
      <c r="H90" s="90" t="s">
        <v>59</v>
      </c>
      <c r="I90" s="99"/>
      <c r="J90" s="65">
        <f t="shared" ref="J90:J92" si="19">G90*(I90)</f>
        <v>0</v>
      </c>
      <c r="K90" s="104"/>
    </row>
    <row r="91" spans="1:11" s="3" customFormat="1" ht="12.75" customHeight="1" x14ac:dyDescent="0.2">
      <c r="A91" s="168" t="str">
        <f t="shared" si="18"/>
        <v>8.</v>
      </c>
      <c r="B91" s="4">
        <v>3</v>
      </c>
      <c r="C91" s="129" t="s">
        <v>132</v>
      </c>
      <c r="D91" s="124"/>
      <c r="E91" s="149"/>
      <c r="F91" s="150"/>
      <c r="G91" s="94">
        <v>17</v>
      </c>
      <c r="H91" s="90" t="s">
        <v>59</v>
      </c>
      <c r="I91" s="99"/>
      <c r="J91" s="65">
        <f t="shared" ref="J91" si="20">G91*(I91)</f>
        <v>0</v>
      </c>
      <c r="K91" s="104"/>
    </row>
    <row r="92" spans="1:11" s="8" customFormat="1" ht="12.75" customHeight="1" x14ac:dyDescent="0.2">
      <c r="A92" s="168" t="str">
        <f t="shared" si="18"/>
        <v>8.</v>
      </c>
      <c r="B92" s="4">
        <v>4</v>
      </c>
      <c r="C92" s="129" t="s">
        <v>73</v>
      </c>
      <c r="D92" s="137"/>
      <c r="E92" s="137"/>
      <c r="F92" s="138"/>
      <c r="G92" s="42">
        <v>11</v>
      </c>
      <c r="H92" s="4" t="s">
        <v>14</v>
      </c>
      <c r="I92" s="97"/>
      <c r="J92" s="65">
        <f t="shared" si="19"/>
        <v>0</v>
      </c>
      <c r="K92" s="104"/>
    </row>
    <row r="93" spans="1:11" s="8" customFormat="1" ht="12.75" customHeight="1" x14ac:dyDescent="0.2">
      <c r="A93" s="168" t="str">
        <f t="shared" si="18"/>
        <v>8.</v>
      </c>
      <c r="B93" s="4">
        <v>5</v>
      </c>
      <c r="C93" s="129" t="s">
        <v>110</v>
      </c>
      <c r="D93" s="137"/>
      <c r="E93" s="137"/>
      <c r="F93" s="138"/>
      <c r="G93" s="42">
        <v>3</v>
      </c>
      <c r="H93" s="4" t="s">
        <v>14</v>
      </c>
      <c r="I93" s="97"/>
      <c r="J93" s="65">
        <f t="shared" ref="J93" si="21">G93*(I93)</f>
        <v>0</v>
      </c>
      <c r="K93" s="103"/>
    </row>
    <row r="94" spans="1:11" s="3" customFormat="1" ht="12.75" customHeight="1" x14ac:dyDescent="0.2">
      <c r="A94" s="168" t="str">
        <f>A92</f>
        <v>8.</v>
      </c>
      <c r="B94" s="4">
        <v>6</v>
      </c>
      <c r="C94" s="139" t="s">
        <v>75</v>
      </c>
      <c r="D94" s="131"/>
      <c r="E94" s="131"/>
      <c r="F94" s="131"/>
      <c r="G94" s="182">
        <v>33</v>
      </c>
      <c r="H94" s="1" t="s">
        <v>14</v>
      </c>
      <c r="I94" s="99"/>
      <c r="J94" s="65">
        <f>G94*(I94)</f>
        <v>0</v>
      </c>
      <c r="K94" s="104"/>
    </row>
    <row r="95" spans="1:11" s="3" customFormat="1" ht="12.75" customHeight="1" x14ac:dyDescent="0.2">
      <c r="A95" s="168" t="str">
        <f t="shared" si="18"/>
        <v>8.</v>
      </c>
      <c r="B95" s="4">
        <v>7</v>
      </c>
      <c r="C95" s="129" t="s">
        <v>63</v>
      </c>
      <c r="D95" s="124"/>
      <c r="E95" s="149"/>
      <c r="F95" s="150"/>
      <c r="G95" s="94">
        <v>1</v>
      </c>
      <c r="H95" s="90" t="s">
        <v>60</v>
      </c>
      <c r="I95" s="99"/>
      <c r="J95" s="65">
        <f>G95*(I95)</f>
        <v>0</v>
      </c>
      <c r="K95" s="104"/>
    </row>
    <row r="96" spans="1:11" s="3" customFormat="1" ht="12.75" customHeight="1" thickBot="1" x14ac:dyDescent="0.25">
      <c r="A96" s="155"/>
      <c r="B96" s="2"/>
      <c r="C96" s="143" t="s">
        <v>25</v>
      </c>
      <c r="D96" s="144" t="s">
        <v>9</v>
      </c>
      <c r="E96" s="145"/>
      <c r="F96" s="146"/>
      <c r="G96" s="70"/>
      <c r="H96" s="71"/>
      <c r="I96" s="72"/>
      <c r="J96" s="73">
        <f>SUM(J89:J95)</f>
        <v>0</v>
      </c>
      <c r="K96" s="104"/>
    </row>
    <row r="97" spans="1:14" s="3" customFormat="1" ht="12.75" customHeight="1" thickTop="1" x14ac:dyDescent="0.2">
      <c r="A97" s="155"/>
      <c r="B97" s="2"/>
      <c r="C97" s="147"/>
      <c r="D97" s="148"/>
      <c r="E97" s="149"/>
      <c r="F97" s="150"/>
      <c r="G97" s="94"/>
      <c r="H97"/>
      <c r="I97" s="95"/>
      <c r="J97" s="96"/>
      <c r="K97" s="104"/>
    </row>
    <row r="98" spans="1:14" s="3" customFormat="1" ht="12.75" customHeight="1" x14ac:dyDescent="0.2">
      <c r="A98" s="166" t="s">
        <v>64</v>
      </c>
      <c r="B98" s="167"/>
      <c r="C98" s="142" t="s">
        <v>62</v>
      </c>
      <c r="D98" s="120"/>
      <c r="E98" s="120"/>
      <c r="F98" s="153"/>
      <c r="G98" s="42"/>
      <c r="H98" s="108"/>
      <c r="I98" s="52"/>
      <c r="J98" s="30"/>
      <c r="K98" s="104"/>
    </row>
    <row r="99" spans="1:14" s="3" customFormat="1" ht="12.75" customHeight="1" x14ac:dyDescent="0.2">
      <c r="A99" s="168" t="str">
        <f>A98</f>
        <v>9.</v>
      </c>
      <c r="B99" s="4">
        <v>1</v>
      </c>
      <c r="C99" s="129" t="s">
        <v>130</v>
      </c>
      <c r="D99" s="124"/>
      <c r="E99" s="124"/>
      <c r="F99" s="177"/>
      <c r="G99" s="100"/>
      <c r="H99" s="4" t="s">
        <v>47</v>
      </c>
      <c r="I99" s="99"/>
      <c r="J99" s="38">
        <f>I99*G99</f>
        <v>0</v>
      </c>
      <c r="K99" s="104"/>
      <c r="M99" s="175"/>
    </row>
    <row r="100" spans="1:14" s="3" customFormat="1" ht="12.75" customHeight="1" x14ac:dyDescent="0.2">
      <c r="A100" s="168" t="str">
        <f t="shared" ref="A100:A107" si="22">A99</f>
        <v>9.</v>
      </c>
      <c r="B100" s="4">
        <v>2</v>
      </c>
      <c r="C100" s="129" t="s">
        <v>127</v>
      </c>
      <c r="D100" s="124"/>
      <c r="E100" s="124"/>
      <c r="F100" s="124"/>
      <c r="G100" s="100"/>
      <c r="H100" s="4" t="s">
        <v>47</v>
      </c>
      <c r="I100" s="99"/>
      <c r="J100" s="38">
        <f t="shared" ref="J100:J107" si="23">I100*G100</f>
        <v>0</v>
      </c>
      <c r="K100" s="104"/>
      <c r="M100" s="175"/>
    </row>
    <row r="101" spans="1:14" s="3" customFormat="1" ht="12.75" customHeight="1" x14ac:dyDescent="0.2">
      <c r="A101" s="168" t="str">
        <f t="shared" si="22"/>
        <v>9.</v>
      </c>
      <c r="B101" s="4">
        <v>3</v>
      </c>
      <c r="C101" s="129" t="s">
        <v>44</v>
      </c>
      <c r="D101" s="129"/>
      <c r="E101" s="124"/>
      <c r="F101" s="124"/>
      <c r="G101" s="100"/>
      <c r="H101" s="4" t="s">
        <v>47</v>
      </c>
      <c r="I101" s="99"/>
      <c r="J101" s="38">
        <f t="shared" si="23"/>
        <v>0</v>
      </c>
      <c r="K101" s="104"/>
      <c r="M101" s="175"/>
    </row>
    <row r="102" spans="1:14" s="3" customFormat="1" ht="12.75" customHeight="1" x14ac:dyDescent="0.2">
      <c r="A102" s="168" t="str">
        <f t="shared" si="22"/>
        <v>9.</v>
      </c>
      <c r="B102" s="4">
        <v>4</v>
      </c>
      <c r="C102" s="130" t="s">
        <v>126</v>
      </c>
      <c r="D102" s="124"/>
      <c r="E102" s="124"/>
      <c r="F102" s="124"/>
      <c r="G102" s="100"/>
      <c r="H102" s="4" t="s">
        <v>47</v>
      </c>
      <c r="I102" s="99"/>
      <c r="J102" s="38">
        <f t="shared" si="23"/>
        <v>0</v>
      </c>
      <c r="K102" s="104"/>
      <c r="M102" s="175"/>
    </row>
    <row r="103" spans="1:14" s="3" customFormat="1" ht="12.75" customHeight="1" x14ac:dyDescent="0.2">
      <c r="A103" s="168" t="str">
        <f t="shared" si="22"/>
        <v>9.</v>
      </c>
      <c r="B103" s="4">
        <v>5</v>
      </c>
      <c r="C103" s="130" t="s">
        <v>128</v>
      </c>
      <c r="D103" s="124"/>
      <c r="E103" s="124"/>
      <c r="F103" s="124"/>
      <c r="G103" s="178">
        <v>1</v>
      </c>
      <c r="H103" s="4" t="s">
        <v>60</v>
      </c>
      <c r="I103" s="99"/>
      <c r="J103" s="38">
        <f t="shared" si="23"/>
        <v>0</v>
      </c>
      <c r="K103" s="104"/>
      <c r="M103" s="175"/>
    </row>
    <row r="104" spans="1:14" s="3" customFormat="1" ht="12.75" customHeight="1" x14ac:dyDescent="0.2">
      <c r="A104" s="168" t="str">
        <f t="shared" si="22"/>
        <v>9.</v>
      </c>
      <c r="B104" s="4">
        <v>6</v>
      </c>
      <c r="C104" s="130" t="s">
        <v>116</v>
      </c>
      <c r="D104" s="124"/>
      <c r="E104" s="124"/>
      <c r="F104" s="124"/>
      <c r="G104" s="178">
        <v>1</v>
      </c>
      <c r="H104" s="4" t="s">
        <v>60</v>
      </c>
      <c r="I104" s="99"/>
      <c r="J104" s="38">
        <f t="shared" si="23"/>
        <v>0</v>
      </c>
      <c r="K104" s="104"/>
      <c r="M104" s="175"/>
    </row>
    <row r="105" spans="1:14" s="3" customFormat="1" ht="12.75" customHeight="1" x14ac:dyDescent="0.2">
      <c r="A105" s="168" t="str">
        <f t="shared" si="22"/>
        <v>9.</v>
      </c>
      <c r="B105" s="4">
        <v>7</v>
      </c>
      <c r="C105" s="130" t="s">
        <v>133</v>
      </c>
      <c r="D105" s="124"/>
      <c r="E105" s="124"/>
      <c r="F105" s="124"/>
      <c r="G105" s="100"/>
      <c r="H105" s="4" t="s">
        <v>14</v>
      </c>
      <c r="I105" s="99"/>
      <c r="J105" s="38">
        <f t="shared" si="23"/>
        <v>0</v>
      </c>
      <c r="K105" s="104"/>
      <c r="M105" s="175"/>
    </row>
    <row r="106" spans="1:14" s="3" customFormat="1" ht="12.75" customHeight="1" x14ac:dyDescent="0.2">
      <c r="A106" s="168" t="str">
        <f>A104</f>
        <v>9.</v>
      </c>
      <c r="B106" s="4">
        <v>8</v>
      </c>
      <c r="C106" s="130" t="s">
        <v>129</v>
      </c>
      <c r="D106" s="124"/>
      <c r="E106" s="124"/>
      <c r="F106" s="124"/>
      <c r="G106" s="100"/>
      <c r="H106" s="4" t="s">
        <v>47</v>
      </c>
      <c r="I106" s="99"/>
      <c r="J106" s="38">
        <f t="shared" si="23"/>
        <v>0</v>
      </c>
      <c r="K106" s="104"/>
      <c r="M106" s="175"/>
    </row>
    <row r="107" spans="1:14" s="3" customFormat="1" ht="12.75" customHeight="1" x14ac:dyDescent="0.2">
      <c r="A107" s="168" t="str">
        <f t="shared" si="22"/>
        <v>9.</v>
      </c>
      <c r="B107" s="4">
        <v>9</v>
      </c>
      <c r="C107" s="129" t="s">
        <v>117</v>
      </c>
      <c r="D107" s="124"/>
      <c r="E107" s="124"/>
      <c r="F107" s="124"/>
      <c r="G107" s="101"/>
      <c r="H107" s="185" t="s">
        <v>47</v>
      </c>
      <c r="I107" s="128"/>
      <c r="J107" s="38">
        <f t="shared" si="23"/>
        <v>0</v>
      </c>
      <c r="K107" s="104"/>
      <c r="M107" s="175"/>
    </row>
    <row r="108" spans="1:14" s="33" customFormat="1" ht="12" customHeight="1" thickBot="1" x14ac:dyDescent="0.25">
      <c r="A108" s="155"/>
      <c r="B108" s="2"/>
      <c r="C108" s="143" t="s">
        <v>113</v>
      </c>
      <c r="D108" s="144" t="s">
        <v>9</v>
      </c>
      <c r="E108" s="145"/>
      <c r="F108" s="146"/>
      <c r="G108" s="154">
        <f>SUM(G99:G102,G106:G107)</f>
        <v>0</v>
      </c>
      <c r="H108" s="109"/>
      <c r="I108" s="83"/>
      <c r="J108" s="73">
        <f>SUM(J99:J107)</f>
        <v>0</v>
      </c>
      <c r="K108" s="106"/>
      <c r="L108" s="179"/>
      <c r="N108" s="3"/>
    </row>
    <row r="109" spans="1:14" s="33" customFormat="1" ht="14.25" thickTop="1" thickBot="1" x14ac:dyDescent="0.25">
      <c r="A109" s="31"/>
      <c r="B109" s="10"/>
      <c r="C109" s="9"/>
      <c r="D109" s="9"/>
      <c r="E109" s="9"/>
      <c r="F109" s="9"/>
      <c r="G109" s="10"/>
      <c r="H109" s="10"/>
      <c r="I109" s="59"/>
      <c r="J109" s="32"/>
      <c r="K109" s="106"/>
      <c r="L109" s="180"/>
      <c r="N109" s="3"/>
    </row>
    <row r="110" spans="1:14" ht="13.5" thickBot="1" x14ac:dyDescent="0.25">
      <c r="A110" s="157"/>
      <c r="B110" s="84"/>
      <c r="C110" s="158" t="s">
        <v>26</v>
      </c>
      <c r="D110" s="158"/>
      <c r="E110" s="158"/>
      <c r="F110" s="158"/>
      <c r="G110" s="85"/>
      <c r="H110" s="84"/>
      <c r="I110" s="86"/>
      <c r="J110" s="92">
        <f>SUM(J26,J35,J74,J82,J31,J96,J108,J86,J56)</f>
        <v>0</v>
      </c>
      <c r="K110" s="102"/>
      <c r="N110" s="3"/>
    </row>
    <row r="111" spans="1:14" x14ac:dyDescent="0.2">
      <c r="A111" s="159"/>
      <c r="B111" s="25"/>
      <c r="C111" s="17"/>
      <c r="D111" s="17"/>
      <c r="E111" s="17"/>
      <c r="F111" s="17"/>
      <c r="G111" s="25"/>
      <c r="H111" s="25"/>
      <c r="I111" s="54"/>
      <c r="J111" s="87"/>
      <c r="K111" s="102"/>
    </row>
    <row r="112" spans="1:14" ht="13.5" thickBot="1" x14ac:dyDescent="0.25">
      <c r="A112" s="160"/>
      <c r="B112" s="10"/>
      <c r="C112" s="9"/>
      <c r="D112" s="9"/>
      <c r="E112" s="9"/>
      <c r="F112" s="9"/>
      <c r="G112" s="10"/>
      <c r="H112" s="10"/>
      <c r="I112" s="60"/>
      <c r="J112" s="88"/>
      <c r="K112" s="102"/>
    </row>
    <row r="113" spans="1:11" x14ac:dyDescent="0.2">
      <c r="A113" s="24"/>
      <c r="B113" s="25"/>
      <c r="C113" s="17"/>
      <c r="D113" s="17"/>
      <c r="E113" s="17"/>
      <c r="F113" s="17"/>
      <c r="G113" s="25"/>
      <c r="H113" s="25"/>
      <c r="I113" s="54"/>
      <c r="J113" s="66"/>
      <c r="K113" s="102"/>
    </row>
    <row r="114" spans="1:11" s="8" customFormat="1" x14ac:dyDescent="0.2">
      <c r="A114" s="161" t="s">
        <v>27</v>
      </c>
      <c r="B114" s="2"/>
      <c r="C114" s="7"/>
      <c r="D114" s="7"/>
      <c r="E114" s="7"/>
      <c r="F114" s="7"/>
      <c r="G114" s="2"/>
      <c r="H114" s="2"/>
      <c r="I114" s="55"/>
      <c r="J114" s="67"/>
      <c r="K114" s="103"/>
    </row>
    <row r="115" spans="1:11" s="8" customFormat="1" ht="13.5" thickBot="1" x14ac:dyDescent="0.25">
      <c r="A115" s="31"/>
      <c r="B115" s="10"/>
      <c r="C115" s="9"/>
      <c r="D115" s="9"/>
      <c r="E115" s="9"/>
      <c r="F115" s="9"/>
      <c r="G115" s="10"/>
      <c r="H115" s="10"/>
      <c r="I115" s="60"/>
      <c r="J115" s="68"/>
      <c r="K115" s="103"/>
    </row>
    <row r="116" spans="1:11" s="8" customFormat="1" x14ac:dyDescent="0.2">
      <c r="A116" s="24"/>
      <c r="B116" s="25"/>
      <c r="C116" s="17"/>
      <c r="D116" s="17"/>
      <c r="E116" s="17"/>
      <c r="F116" s="17"/>
      <c r="G116" s="79" t="s">
        <v>38</v>
      </c>
      <c r="H116" s="80"/>
      <c r="I116" s="81" t="s">
        <v>37</v>
      </c>
      <c r="J116" s="82" t="s">
        <v>40</v>
      </c>
      <c r="K116" s="103"/>
    </row>
    <row r="117" spans="1:11" s="8" customFormat="1" x14ac:dyDescent="0.2">
      <c r="A117" s="29" t="s">
        <v>5</v>
      </c>
      <c r="B117" s="28"/>
      <c r="C117" s="162" t="str">
        <f>C7</f>
        <v xml:space="preserve">VRTÁNÍ  A  ODKRYVNÉ  PRÁCE </v>
      </c>
      <c r="D117" s="7"/>
      <c r="E117" s="7"/>
      <c r="F117" s="7"/>
      <c r="G117" s="74"/>
      <c r="H117" s="74">
        <f>J26</f>
        <v>0</v>
      </c>
      <c r="I117" s="74">
        <f>H117*0.21</f>
        <v>0</v>
      </c>
      <c r="J117" s="67">
        <f>SUM(H117:I117)</f>
        <v>0</v>
      </c>
      <c r="K117" s="103"/>
    </row>
    <row r="118" spans="1:11" s="8" customFormat="1" x14ac:dyDescent="0.2">
      <c r="A118" s="155" t="s">
        <v>43</v>
      </c>
      <c r="B118" s="28"/>
      <c r="C118" s="162" t="s">
        <v>46</v>
      </c>
      <c r="D118" s="7"/>
      <c r="E118" s="7"/>
      <c r="F118" s="7"/>
      <c r="G118" s="74"/>
      <c r="H118" s="74">
        <f>J31</f>
        <v>0</v>
      </c>
      <c r="I118" s="74">
        <f t="shared" ref="I118:I125" si="24">H118*0.21</f>
        <v>0</v>
      </c>
      <c r="J118" s="67">
        <f t="shared" ref="J118:J125" si="25">SUM(H118:I118)</f>
        <v>0</v>
      </c>
      <c r="K118" s="103"/>
    </row>
    <row r="119" spans="1:11" s="8" customFormat="1" x14ac:dyDescent="0.2">
      <c r="A119" s="29" t="s">
        <v>11</v>
      </c>
      <c r="B119" s="28"/>
      <c r="C119" s="162" t="str">
        <f>C33</f>
        <v>SKALNÍ A SESUVNÉ SVAHY</v>
      </c>
      <c r="D119" s="7"/>
      <c r="E119" s="7"/>
      <c r="F119" s="7"/>
      <c r="G119" s="74"/>
      <c r="H119" s="74">
        <f>J35</f>
        <v>0</v>
      </c>
      <c r="I119" s="74">
        <f t="shared" ref="I119" si="26">H119*0.21</f>
        <v>0</v>
      </c>
      <c r="J119" s="67">
        <f t="shared" ref="J119" si="27">SUM(H119:I119)</f>
        <v>0</v>
      </c>
      <c r="K119" s="103"/>
    </row>
    <row r="120" spans="1:11" s="8" customFormat="1" x14ac:dyDescent="0.2">
      <c r="A120" s="155" t="s">
        <v>16</v>
      </c>
      <c r="B120" s="28"/>
      <c r="C120" s="5" t="str">
        <f>C37</f>
        <v>STAVEBNĚTECHNICKÝ PRŮZKUM, DIAGNOSTIKA KONSTRUKCÍ</v>
      </c>
      <c r="D120" s="7"/>
      <c r="E120" s="7"/>
      <c r="F120" s="7"/>
      <c r="G120" s="74"/>
      <c r="H120" s="74">
        <f>J56</f>
        <v>0</v>
      </c>
      <c r="I120" s="74">
        <f t="shared" si="24"/>
        <v>0</v>
      </c>
      <c r="J120" s="67">
        <f t="shared" si="25"/>
        <v>0</v>
      </c>
      <c r="K120" s="103"/>
    </row>
    <row r="121" spans="1:11" s="8" customFormat="1" x14ac:dyDescent="0.2">
      <c r="A121" s="29" t="s">
        <v>18</v>
      </c>
      <c r="B121" s="28"/>
      <c r="C121" s="162" t="str">
        <f>C58</f>
        <v>LABORATORNÍ PRÁCE</v>
      </c>
      <c r="D121" s="7"/>
      <c r="E121" s="7"/>
      <c r="F121" s="7"/>
      <c r="G121" s="74"/>
      <c r="H121" s="74">
        <f>J74</f>
        <v>0</v>
      </c>
      <c r="I121" s="74">
        <f t="shared" si="24"/>
        <v>0</v>
      </c>
      <c r="J121" s="67">
        <f t="shared" si="25"/>
        <v>0</v>
      </c>
      <c r="K121" s="103"/>
    </row>
    <row r="122" spans="1:11" s="8" customFormat="1" x14ac:dyDescent="0.2">
      <c r="A122" s="155" t="s">
        <v>20</v>
      </c>
      <c r="B122" s="28"/>
      <c r="C122" s="162" t="str">
        <f>C76</f>
        <v>GEODETICKÉ PRÁCE, VYTYČENÍ A OVĚŘENÍ PODZEMNÍCH INŽ. SÍTÍ, INŽENÝRING VYUŽÍVÁNÍ CIZÍCH POZEMKŮ PRO ÚČELY PRŮZKUMU</v>
      </c>
      <c r="D122" s="7"/>
      <c r="E122" s="7"/>
      <c r="F122" s="7"/>
      <c r="G122" s="74"/>
      <c r="H122" s="74">
        <f>J82</f>
        <v>0</v>
      </c>
      <c r="I122" s="74">
        <f t="shared" si="24"/>
        <v>0</v>
      </c>
      <c r="J122" s="67">
        <f t="shared" si="25"/>
        <v>0</v>
      </c>
      <c r="K122" s="103"/>
    </row>
    <row r="123" spans="1:11" s="8" customFormat="1" x14ac:dyDescent="0.2">
      <c r="A123" s="29" t="s">
        <v>22</v>
      </c>
      <c r="B123" s="28"/>
      <c r="C123" s="162" t="str">
        <f>C84</f>
        <v>KOROZNÍ PRŮZKUM</v>
      </c>
      <c r="D123" s="7"/>
      <c r="E123" s="7"/>
      <c r="F123" s="7"/>
      <c r="G123" s="74"/>
      <c r="H123" s="74">
        <f>J86</f>
        <v>0</v>
      </c>
      <c r="I123" s="74">
        <f t="shared" si="24"/>
        <v>0</v>
      </c>
      <c r="J123" s="67">
        <f t="shared" si="25"/>
        <v>0</v>
      </c>
      <c r="K123" s="103"/>
    </row>
    <row r="124" spans="1:11" s="8" customFormat="1" x14ac:dyDescent="0.2">
      <c r="A124" s="155" t="s">
        <v>24</v>
      </c>
      <c r="B124" s="28"/>
      <c r="C124" s="162" t="str">
        <f>C88</f>
        <v>PRŮZKUM PRAŽCOVÉHO PODLOŽÍ A MATERIÁLU KOLEJOVÉHO LOŽE, VČ. ZAJIŠTĚNÍ PRACOVIŠŤ NA ŽELEZNIČNÍM SPODKU</v>
      </c>
      <c r="D124" s="7"/>
      <c r="E124" s="7"/>
      <c r="F124" s="7"/>
      <c r="G124" s="74"/>
      <c r="H124" s="74">
        <f>J96</f>
        <v>0</v>
      </c>
      <c r="I124" s="74">
        <f t="shared" si="24"/>
        <v>0</v>
      </c>
      <c r="J124" s="67">
        <f t="shared" si="25"/>
        <v>0</v>
      </c>
      <c r="K124" s="103"/>
    </row>
    <row r="125" spans="1:11" x14ac:dyDescent="0.2">
      <c r="A125" s="29" t="s">
        <v>64</v>
      </c>
      <c r="B125" s="163"/>
      <c r="C125" s="164" t="str">
        <f>C98</f>
        <v xml:space="preserve">VÝKONY GEOLOGICKÉ SLUŽBY </v>
      </c>
      <c r="D125" s="165"/>
      <c r="E125" s="165"/>
      <c r="F125" s="165"/>
      <c r="G125" s="75"/>
      <c r="H125" s="75">
        <f>J108</f>
        <v>0</v>
      </c>
      <c r="I125" s="75">
        <f t="shared" si="24"/>
        <v>0</v>
      </c>
      <c r="J125" s="76">
        <f t="shared" si="25"/>
        <v>0</v>
      </c>
      <c r="K125" s="102"/>
    </row>
    <row r="126" spans="1:11" x14ac:dyDescent="0.2">
      <c r="A126" s="29"/>
      <c r="B126" s="28"/>
      <c r="C126" s="5"/>
      <c r="G126" s="74"/>
      <c r="H126" s="74"/>
      <c r="I126" s="74"/>
      <c r="J126" s="67"/>
      <c r="K126" s="102"/>
    </row>
    <row r="127" spans="1:11" x14ac:dyDescent="0.2">
      <c r="A127" s="29"/>
      <c r="B127" s="28"/>
      <c r="C127" s="5"/>
      <c r="G127" s="44" t="s">
        <v>39</v>
      </c>
      <c r="H127" s="77">
        <f>SUM(H117:H125)</f>
        <v>0</v>
      </c>
      <c r="I127" s="77">
        <f>SUM(I117:I125)</f>
        <v>0</v>
      </c>
      <c r="J127" s="78">
        <f>SUM(J117:J125)</f>
        <v>0</v>
      </c>
      <c r="K127" s="102"/>
    </row>
    <row r="128" spans="1:11" x14ac:dyDescent="0.2">
      <c r="A128" s="29"/>
      <c r="G128" s="2"/>
      <c r="J128" s="67"/>
      <c r="K128" s="102"/>
    </row>
    <row r="129" spans="1:11" x14ac:dyDescent="0.2">
      <c r="A129" s="29"/>
      <c r="F129" s="89"/>
      <c r="G129" s="43"/>
      <c r="H129" s="34" t="s">
        <v>38</v>
      </c>
      <c r="I129" s="61" t="s">
        <v>4</v>
      </c>
      <c r="J129" s="69">
        <f>SUM(H117:H125)</f>
        <v>0</v>
      </c>
      <c r="K129" s="102"/>
    </row>
    <row r="130" spans="1:11" x14ac:dyDescent="0.2">
      <c r="A130" s="29"/>
      <c r="F130" s="89"/>
      <c r="G130" s="2"/>
      <c r="H130" s="12" t="s">
        <v>37</v>
      </c>
      <c r="I130" s="55" t="s">
        <v>4</v>
      </c>
      <c r="J130" s="67">
        <f>J129/100*21</f>
        <v>0</v>
      </c>
      <c r="K130" s="102"/>
    </row>
    <row r="131" spans="1:11" x14ac:dyDescent="0.2">
      <c r="A131" s="29"/>
      <c r="F131" s="89"/>
      <c r="G131" s="43"/>
      <c r="H131" s="34" t="s">
        <v>41</v>
      </c>
      <c r="I131" s="61" t="s">
        <v>4</v>
      </c>
      <c r="J131" s="69">
        <f>SUM(J129:J130)</f>
        <v>0</v>
      </c>
      <c r="K131" s="102"/>
    </row>
    <row r="132" spans="1:11" x14ac:dyDescent="0.2">
      <c r="A132" s="29"/>
      <c r="G132" s="44"/>
      <c r="H132" s="35"/>
      <c r="I132" s="62"/>
      <c r="J132" s="36"/>
      <c r="K132" s="102"/>
    </row>
    <row r="133" spans="1:11" ht="13.5" thickBot="1" x14ac:dyDescent="0.25">
      <c r="A133" s="31"/>
      <c r="B133" s="10"/>
      <c r="C133" s="9"/>
      <c r="D133" s="9"/>
      <c r="E133" s="9"/>
      <c r="F133" s="9"/>
      <c r="G133" s="10"/>
      <c r="H133" s="10"/>
      <c r="I133" s="60"/>
      <c r="J133" s="37"/>
      <c r="K133" s="102"/>
    </row>
    <row r="134" spans="1:11" x14ac:dyDescent="0.2">
      <c r="G134" s="2"/>
      <c r="K134" s="102"/>
    </row>
    <row r="135" spans="1:11" x14ac:dyDescent="0.2">
      <c r="G135" s="2"/>
      <c r="K135" s="102"/>
    </row>
    <row r="136" spans="1:11" x14ac:dyDescent="0.2">
      <c r="G136" s="2"/>
      <c r="K136" s="102"/>
    </row>
    <row r="137" spans="1:11" x14ac:dyDescent="0.2">
      <c r="G137" s="2"/>
      <c r="K137" s="102"/>
    </row>
    <row r="138" spans="1:11" x14ac:dyDescent="0.2">
      <c r="G138" s="2"/>
      <c r="K138" s="102"/>
    </row>
    <row r="139" spans="1:11" x14ac:dyDescent="0.2">
      <c r="G139" s="2"/>
      <c r="K139" s="102"/>
    </row>
    <row r="140" spans="1:11" x14ac:dyDescent="0.2">
      <c r="G140" s="2"/>
      <c r="K140" s="102"/>
    </row>
    <row r="141" spans="1:11" ht="15" x14ac:dyDescent="0.25">
      <c r="C141" s="39"/>
      <c r="D141" s="93"/>
      <c r="E141" s="93"/>
      <c r="F141" s="93"/>
      <c r="G141"/>
      <c r="H141"/>
      <c r="I141" s="63"/>
      <c r="K141" s="102"/>
    </row>
    <row r="142" spans="1:11" ht="15" x14ac:dyDescent="0.25">
      <c r="C142" s="40"/>
      <c r="D142" s="93"/>
      <c r="E142" s="93"/>
      <c r="F142" s="93"/>
      <c r="G142" s="39"/>
      <c r="H142" s="187"/>
      <c r="I142" s="193"/>
      <c r="K142" s="102"/>
    </row>
    <row r="143" spans="1:11" ht="15" x14ac:dyDescent="0.25">
      <c r="C143" s="40"/>
      <c r="D143" s="93"/>
      <c r="E143" s="93"/>
      <c r="F143" s="93"/>
      <c r="G143"/>
      <c r="H143" s="187"/>
      <c r="I143" s="187"/>
      <c r="K143" s="102"/>
    </row>
    <row r="144" spans="1:11" x14ac:dyDescent="0.2">
      <c r="G144" s="2"/>
      <c r="K144" s="102"/>
    </row>
    <row r="145" spans="7:11" x14ac:dyDescent="0.2">
      <c r="G145" s="2"/>
      <c r="K145" s="102"/>
    </row>
    <row r="146" spans="7:11" x14ac:dyDescent="0.2">
      <c r="G146" s="2"/>
      <c r="K146" s="102"/>
    </row>
    <row r="147" spans="7:11" x14ac:dyDescent="0.2">
      <c r="G147" s="2"/>
      <c r="K147" s="102"/>
    </row>
    <row r="148" spans="7:11" x14ac:dyDescent="0.2">
      <c r="G148" s="2"/>
      <c r="K148" s="102"/>
    </row>
    <row r="149" spans="7:11" x14ac:dyDescent="0.2">
      <c r="G149" s="2"/>
      <c r="K149" s="102"/>
    </row>
    <row r="150" spans="7:11" x14ac:dyDescent="0.2">
      <c r="G150" s="2"/>
      <c r="K150" s="102"/>
    </row>
    <row r="151" spans="7:11" x14ac:dyDescent="0.2">
      <c r="G151" s="2"/>
      <c r="K151" s="102"/>
    </row>
    <row r="152" spans="7:11" x14ac:dyDescent="0.2">
      <c r="G152" s="2"/>
      <c r="K152" s="102"/>
    </row>
    <row r="153" spans="7:11" x14ac:dyDescent="0.2">
      <c r="G153" s="2"/>
      <c r="K153" s="102"/>
    </row>
    <row r="154" spans="7:11" x14ac:dyDescent="0.2">
      <c r="G154" s="2"/>
      <c r="K154" s="102"/>
    </row>
    <row r="155" spans="7:11" x14ac:dyDescent="0.2">
      <c r="G155" s="2"/>
      <c r="K155" s="102"/>
    </row>
    <row r="156" spans="7:11" x14ac:dyDescent="0.2">
      <c r="G156" s="2"/>
      <c r="K156" s="102"/>
    </row>
    <row r="157" spans="7:11" x14ac:dyDescent="0.2">
      <c r="G157" s="2"/>
      <c r="K157" s="102"/>
    </row>
    <row r="158" spans="7:11" x14ac:dyDescent="0.2">
      <c r="G158" s="2"/>
      <c r="K158" s="102"/>
    </row>
    <row r="159" spans="7:11" x14ac:dyDescent="0.2">
      <c r="G159" s="2"/>
      <c r="K159" s="102"/>
    </row>
    <row r="160" spans="7:11" x14ac:dyDescent="0.2">
      <c r="G160" s="2"/>
      <c r="K160" s="102"/>
    </row>
    <row r="161" spans="7:11" x14ac:dyDescent="0.2">
      <c r="G161" s="2"/>
      <c r="K161" s="102"/>
    </row>
    <row r="162" spans="7:11" x14ac:dyDescent="0.2">
      <c r="G162" s="2"/>
      <c r="K162" s="102"/>
    </row>
    <row r="163" spans="7:11" x14ac:dyDescent="0.2">
      <c r="G163" s="2"/>
      <c r="K163" s="102"/>
    </row>
    <row r="164" spans="7:11" x14ac:dyDescent="0.2">
      <c r="G164" s="2"/>
      <c r="K164" s="102"/>
    </row>
    <row r="165" spans="7:11" x14ac:dyDescent="0.2">
      <c r="G165" s="2"/>
      <c r="K165" s="102"/>
    </row>
    <row r="166" spans="7:11" x14ac:dyDescent="0.2">
      <c r="G166" s="2"/>
      <c r="K166" s="102"/>
    </row>
    <row r="167" spans="7:11" x14ac:dyDescent="0.2">
      <c r="G167" s="2"/>
      <c r="K167" s="102"/>
    </row>
    <row r="168" spans="7:11" x14ac:dyDescent="0.2">
      <c r="G168" s="2"/>
      <c r="K168" s="102"/>
    </row>
    <row r="169" spans="7:11" x14ac:dyDescent="0.2">
      <c r="G169" s="2"/>
      <c r="K169" s="102"/>
    </row>
    <row r="170" spans="7:11" x14ac:dyDescent="0.2">
      <c r="G170" s="2"/>
      <c r="K170" s="102"/>
    </row>
    <row r="171" spans="7:11" x14ac:dyDescent="0.2">
      <c r="G171" s="2"/>
      <c r="K171" s="102"/>
    </row>
    <row r="172" spans="7:11" x14ac:dyDescent="0.2">
      <c r="G172" s="2"/>
      <c r="K172" s="102"/>
    </row>
    <row r="173" spans="7:11" x14ac:dyDescent="0.2">
      <c r="G173" s="2"/>
      <c r="K173" s="102"/>
    </row>
    <row r="174" spans="7:11" x14ac:dyDescent="0.2">
      <c r="G174" s="2"/>
      <c r="K174" s="102"/>
    </row>
    <row r="175" spans="7:11" x14ac:dyDescent="0.2">
      <c r="G175" s="2"/>
      <c r="K175" s="102"/>
    </row>
    <row r="176" spans="7:11" x14ac:dyDescent="0.2">
      <c r="G176" s="2"/>
      <c r="K176" s="102"/>
    </row>
    <row r="177" spans="7:11" x14ac:dyDescent="0.2">
      <c r="G177" s="2"/>
      <c r="K177" s="102"/>
    </row>
    <row r="178" spans="7:11" x14ac:dyDescent="0.2">
      <c r="G178" s="2"/>
      <c r="K178" s="102"/>
    </row>
    <row r="179" spans="7:11" x14ac:dyDescent="0.2">
      <c r="G179" s="2"/>
      <c r="K179" s="102"/>
    </row>
    <row r="180" spans="7:11" x14ac:dyDescent="0.2">
      <c r="G180" s="2"/>
      <c r="K180" s="102"/>
    </row>
    <row r="181" spans="7:11" x14ac:dyDescent="0.2">
      <c r="G181" s="2"/>
      <c r="K181" s="102"/>
    </row>
    <row r="182" spans="7:11" x14ac:dyDescent="0.2">
      <c r="G182" s="2"/>
      <c r="K182" s="102"/>
    </row>
    <row r="183" spans="7:11" x14ac:dyDescent="0.2">
      <c r="G183" s="2"/>
      <c r="K183" s="102"/>
    </row>
    <row r="184" spans="7:11" x14ac:dyDescent="0.2">
      <c r="G184" s="2"/>
      <c r="K184" s="102"/>
    </row>
    <row r="185" spans="7:11" x14ac:dyDescent="0.2">
      <c r="G185" s="2"/>
      <c r="K185" s="102"/>
    </row>
    <row r="186" spans="7:11" x14ac:dyDescent="0.2">
      <c r="G186" s="2"/>
      <c r="K186" s="102"/>
    </row>
    <row r="187" spans="7:11" x14ac:dyDescent="0.2">
      <c r="G187" s="2"/>
      <c r="K187" s="102"/>
    </row>
    <row r="188" spans="7:11" x14ac:dyDescent="0.2">
      <c r="G188" s="2"/>
      <c r="K188" s="102"/>
    </row>
    <row r="189" spans="7:11" x14ac:dyDescent="0.2">
      <c r="G189" s="2"/>
      <c r="K189" s="102"/>
    </row>
    <row r="190" spans="7:11" x14ac:dyDescent="0.2">
      <c r="G190" s="2"/>
      <c r="K190" s="102"/>
    </row>
    <row r="191" spans="7:11" x14ac:dyDescent="0.2">
      <c r="G191" s="2"/>
      <c r="K191" s="102"/>
    </row>
    <row r="192" spans="7:11" x14ac:dyDescent="0.2">
      <c r="G192" s="2"/>
      <c r="K192" s="102"/>
    </row>
    <row r="193" spans="7:11" x14ac:dyDescent="0.2">
      <c r="G193" s="2"/>
      <c r="K193" s="102"/>
    </row>
    <row r="194" spans="7:11" x14ac:dyDescent="0.2">
      <c r="G194" s="2"/>
      <c r="K194" s="102"/>
    </row>
    <row r="195" spans="7:11" x14ac:dyDescent="0.2">
      <c r="G195" s="2"/>
      <c r="K195" s="102"/>
    </row>
    <row r="196" spans="7:11" x14ac:dyDescent="0.2">
      <c r="G196" s="2"/>
      <c r="K196" s="102"/>
    </row>
    <row r="197" spans="7:11" x14ac:dyDescent="0.2">
      <c r="G197" s="2"/>
      <c r="K197" s="102"/>
    </row>
    <row r="198" spans="7:11" x14ac:dyDescent="0.2">
      <c r="G198" s="2"/>
      <c r="K198" s="102"/>
    </row>
    <row r="199" spans="7:11" x14ac:dyDescent="0.2">
      <c r="G199" s="2"/>
      <c r="K199" s="102"/>
    </row>
    <row r="200" spans="7:11" x14ac:dyDescent="0.2">
      <c r="G200" s="2"/>
      <c r="K200" s="102"/>
    </row>
    <row r="201" spans="7:11" x14ac:dyDescent="0.2">
      <c r="G201" s="2"/>
      <c r="K201" s="102"/>
    </row>
    <row r="202" spans="7:11" x14ac:dyDescent="0.2">
      <c r="G202" s="2"/>
      <c r="K202" s="102"/>
    </row>
    <row r="203" spans="7:11" x14ac:dyDescent="0.2">
      <c r="G203" s="2"/>
      <c r="K203" s="102"/>
    </row>
    <row r="204" spans="7:11" x14ac:dyDescent="0.2">
      <c r="G204" s="2"/>
      <c r="K204" s="102"/>
    </row>
    <row r="205" spans="7:11" x14ac:dyDescent="0.2">
      <c r="G205" s="2"/>
      <c r="K205" s="102"/>
    </row>
    <row r="206" spans="7:11" x14ac:dyDescent="0.2">
      <c r="G206" s="2"/>
      <c r="K206" s="102"/>
    </row>
    <row r="207" spans="7:11" x14ac:dyDescent="0.2">
      <c r="G207" s="2"/>
      <c r="K207" s="102"/>
    </row>
    <row r="208" spans="7:11" x14ac:dyDescent="0.2">
      <c r="G208" s="2"/>
      <c r="K208" s="102"/>
    </row>
    <row r="209" spans="7:11" x14ac:dyDescent="0.2">
      <c r="G209" s="2"/>
      <c r="K209" s="102"/>
    </row>
    <row r="210" spans="7:11" x14ac:dyDescent="0.2">
      <c r="G210" s="2"/>
      <c r="K210" s="102"/>
    </row>
    <row r="211" spans="7:11" x14ac:dyDescent="0.2">
      <c r="G211" s="2"/>
      <c r="K211" s="102"/>
    </row>
    <row r="212" spans="7:11" x14ac:dyDescent="0.2">
      <c r="G212" s="2"/>
      <c r="K212" s="102"/>
    </row>
    <row r="213" spans="7:11" x14ac:dyDescent="0.2">
      <c r="G213" s="2"/>
      <c r="K213" s="102"/>
    </row>
    <row r="214" spans="7:11" x14ac:dyDescent="0.2">
      <c r="G214" s="2"/>
      <c r="K214" s="102"/>
    </row>
    <row r="215" spans="7:11" x14ac:dyDescent="0.2">
      <c r="G215" s="2"/>
      <c r="K215" s="102"/>
    </row>
    <row r="216" spans="7:11" x14ac:dyDescent="0.2">
      <c r="G216" s="2"/>
      <c r="K216" s="102"/>
    </row>
    <row r="217" spans="7:11" x14ac:dyDescent="0.2">
      <c r="G217" s="2"/>
      <c r="K217" s="102"/>
    </row>
    <row r="218" spans="7:11" x14ac:dyDescent="0.2">
      <c r="G218" s="2"/>
      <c r="K218" s="102"/>
    </row>
    <row r="219" spans="7:11" x14ac:dyDescent="0.2">
      <c r="G219" s="2"/>
      <c r="K219" s="102"/>
    </row>
    <row r="220" spans="7:11" x14ac:dyDescent="0.2">
      <c r="G220" s="2"/>
      <c r="K220" s="102"/>
    </row>
    <row r="221" spans="7:11" x14ac:dyDescent="0.2">
      <c r="G221" s="2"/>
      <c r="K221" s="102"/>
    </row>
    <row r="222" spans="7:11" x14ac:dyDescent="0.2">
      <c r="G222" s="2"/>
      <c r="K222" s="102"/>
    </row>
    <row r="223" spans="7:11" x14ac:dyDescent="0.2">
      <c r="G223" s="2"/>
      <c r="K223" s="102"/>
    </row>
    <row r="224" spans="7:11" x14ac:dyDescent="0.2">
      <c r="G224" s="2"/>
    </row>
  </sheetData>
  <mergeCells count="5">
    <mergeCell ref="H1:I1"/>
    <mergeCell ref="H143:I143"/>
    <mergeCell ref="A2:J2"/>
    <mergeCell ref="C11:F11"/>
    <mergeCell ref="H142:I142"/>
  </mergeCells>
  <phoneticPr fontId="31" type="noConversion"/>
  <printOptions horizontalCentered="1"/>
  <pageMargins left="0.25" right="0.25" top="0.75" bottom="0.75" header="0.3" footer="0.3"/>
  <pageSetup paperSize="8" scale="62" orientation="portrait" r:id="rId1"/>
  <headerFooter alignWithMargins="0"/>
  <rowBreaks count="1" manualBreakCount="1">
    <brk id="11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2024-01-28T09:51:24Z</dcterms:modified>
</cp:coreProperties>
</file>